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700" windowHeight="11145"/>
  </bookViews>
  <sheets>
    <sheet name="履及その他Personal records" sheetId="53" r:id="rId1"/>
    <sheet name="Sheet1" sheetId="57" state="hidden" r:id="rId2"/>
    <sheet name="エクスポート" sheetId="56" state="hidden" r:id="rId3"/>
    <sheet name="check" sheetId="54" state="hidden" r:id="rId4"/>
    <sheet name="checklist" sheetId="59" r:id="rId5"/>
    <sheet name="pledge" sheetId="60" r:id="rId6"/>
    <sheet name="Guideline for Application" sheetId="47" r:id="rId7"/>
  </sheets>
  <definedNames>
    <definedName name="_day1" localSheetId="3">#REF!</definedName>
    <definedName name="_day1">#REF!</definedName>
    <definedName name="_day111" localSheetId="3">#REF!</definedName>
    <definedName name="_day111">#REF!</definedName>
    <definedName name="_day2" localSheetId="3">#REF!</definedName>
    <definedName name="_day2">#REF!</definedName>
    <definedName name="_xlnm._FilterDatabase" localSheetId="4" hidden="1">checklist!$A$3:$C$18</definedName>
    <definedName name="_xlnm._FilterDatabase" localSheetId="2" hidden="1">エクスポート!$A$2:$BU$2</definedName>
    <definedName name="GUO">#REF!</definedName>
    <definedName name="li">#REF!</definedName>
    <definedName name="month1">#REF!</definedName>
    <definedName name="_xlnm.Print_Area" localSheetId="4">checklist!$A$1:$D$21</definedName>
    <definedName name="_xlnm.Print_Area" localSheetId="6">'Guideline for Application'!$A$1:$L$76</definedName>
    <definedName name="_xlnm.Print_Area" localSheetId="5">pledge!$A$1:$M$23</definedName>
    <definedName name="_xlnm.Print_Area" localSheetId="0">'履及その他Personal records'!$B$4:$BJ$146</definedName>
    <definedName name="rn" localSheetId="3">#REF!</definedName>
    <definedName name="rn">#REF!</definedName>
    <definedName name="sheng" localSheetId="3">#REF!</definedName>
    <definedName name="sheng">#REF!</definedName>
    <definedName name="year" localSheetId="3">#REF!</definedName>
    <definedName name="year">#REF!</definedName>
    <definedName name="year1">#REF!</definedName>
    <definedName name="year111">#REF!</definedName>
    <definedName name="yera1">#REF!</definedName>
    <definedName name="YUDING">#REF!</definedName>
    <definedName name="zhiye">#REF!</definedName>
    <definedName name="メールアドレス1">'履及その他Personal records'!$AC$117</definedName>
    <definedName name="過去の出入国回数">'履及その他Personal records'!$AG$37</definedName>
    <definedName name="過去の認定申請歴">'履及その他Personal records'!$T$115</definedName>
    <definedName name="学校種別">'履及その他Personal records'!$R$129</definedName>
    <definedName name="管理番号">'履及その他Personal records'!$BI$3</definedName>
    <definedName name="既習時間数">'履及その他Personal records'!$AC$122</definedName>
    <definedName name="既習時間数1">'履及その他Personal records'!$AJ$122</definedName>
    <definedName name="経費支弁者TEL">'履及その他Personal records'!$AU$107</definedName>
    <definedName name="経費支弁者勤務先TEL">'履及その他Personal records'!$AT$137</definedName>
    <definedName name="経費支弁者氏名">'履及その他Personal records'!$K$107</definedName>
    <definedName name="経費支弁者住所">'履及その他Personal records'!$M$109</definedName>
    <definedName name="経費支弁者職業">'履及その他Personal records'!$X$137</definedName>
    <definedName name="経費支弁者年収">'履及その他Personal records'!$AY$2</definedName>
    <definedName name="国籍" localSheetId="3">#REF!</definedName>
    <definedName name="国籍">'履及その他Personal records'!$I$5</definedName>
    <definedName name="最終学歴">'履及その他Personal records'!$R$126</definedName>
    <definedName name="最終学歴その他">'履及その他Personal records'!$AD$129</definedName>
    <definedName name="最終学歴在籍状況">'履及その他Personal records'!$BC$126</definedName>
    <definedName name="氏名">'履及その他Personal records'!$AB$5</definedName>
    <definedName name="氏名英字">'履及その他Personal records'!$Q$3</definedName>
    <definedName name="手書き項目1">'履及その他Personal records'!$BH$1</definedName>
    <definedName name="手書き項目2">'履及その他Personal records'!$BL$1</definedName>
    <definedName name="手書き項目３">'履及その他Personal records'!$AF$1</definedName>
    <definedName name="手書き項目5">'履及その他Personal records'!$AY$119</definedName>
    <definedName name="修学年数">'履及その他Personal records'!$BC$127</definedName>
    <definedName name="出生地">'履及その他Personal records'!$K$113</definedName>
    <definedName name="紹介機関">'履及その他Personal records'!$G$1</definedName>
    <definedName name="申請回数">'履及その他Personal records'!$AG$115</definedName>
    <definedName name="生年月日">'履及その他Personal records'!$J$7</definedName>
    <definedName name="卒業証書発行機関名称">'履及その他Personal records'!$AW$129</definedName>
    <definedName name="卒業又は卒業見込年月日">'履及その他Personal records'!$R$128</definedName>
    <definedName name="直近の出入国出国日">'履及その他Personal records'!$Q$41</definedName>
    <definedName name="直近の出入国入国日">'履及その他Personal records'!$D$41</definedName>
    <definedName name="日本語教育を受けた教育機関その他内容１">'履及その他Personal records'!$BR$30</definedName>
    <definedName name="日本語教育開始日">'履及その他Personal records'!$T$30</definedName>
    <definedName name="日本語教育機関">'履及その他Personal records'!$C$30</definedName>
    <definedName name="日本語教育終了日">'履及その他Personal records'!$AC$30</definedName>
    <definedName name="日本語能力１試験名">'履及その他Personal records'!$K$122</definedName>
    <definedName name="日本語能力２級又は点数">'履及その他Personal records'!$T$122</definedName>
    <definedName name="入国前職業">'履及その他Personal records'!$K$117</definedName>
    <definedName name="必要書類英語">#REF!</definedName>
    <definedName name="必要書類中国語">#REF!</definedName>
    <definedName name="必要書類日本語">#REF!</definedName>
    <definedName name="不交付回数">'履及その他Personal records'!$BD$115</definedName>
    <definedName name="募集要項英語">'Guideline for Application'!$A$2:$K$34</definedName>
    <definedName name="募集要項日本語">'Guideline for Application'!$A$35:$K$76</definedName>
    <definedName name="本国の居住地">'履及その他Personal records'!$K$9</definedName>
    <definedName name="旅券番号">'履及その他Personal records'!$K$119</definedName>
    <definedName name="旅券有効期限">'履及その他Personal records'!$AC$119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 i="59" l="1"/>
  <c r="BB144" i="53" l="1"/>
  <c r="B2" i="59" l="1"/>
  <c r="B1" i="59"/>
  <c r="Y73" i="53" l="1"/>
  <c r="AF1" i="53" l="1"/>
  <c r="I134" i="53"/>
  <c r="AT113" i="53"/>
  <c r="K81" i="53"/>
  <c r="P3" i="53"/>
  <c r="Q3" i="53" s="1"/>
  <c r="F27" i="47" l="1"/>
  <c r="H27" i="47"/>
  <c r="J27" i="47"/>
  <c r="D27" i="47"/>
  <c r="C27" i="47"/>
  <c r="BR30" i="53" l="1"/>
  <c r="L3" i="53" l="1"/>
  <c r="M3" i="53"/>
  <c r="N3" i="53"/>
  <c r="K3" i="53"/>
  <c r="H3" i="56"/>
  <c r="AZ3" i="56" l="1"/>
  <c r="AJ3" i="56"/>
  <c r="AI3" i="56"/>
  <c r="AH3" i="56"/>
  <c r="E3" i="53"/>
  <c r="A3" i="53"/>
  <c r="I2" i="53"/>
  <c r="AK2" i="53"/>
  <c r="BI2" i="53"/>
  <c r="F3" i="56"/>
  <c r="E3" i="56"/>
  <c r="D3" i="56"/>
  <c r="BD1" i="53" l="1"/>
  <c r="AY2" i="53" s="1"/>
  <c r="AN3" i="53" l="1"/>
  <c r="BR1" i="53"/>
  <c r="AG3" i="56"/>
  <c r="AF3" i="56"/>
  <c r="AX3" i="56"/>
  <c r="AW3" i="56"/>
  <c r="AV3" i="56"/>
  <c r="AU3" i="56"/>
  <c r="AE3" i="56" l="1"/>
  <c r="M3" i="56"/>
  <c r="AY3" i="56" l="1"/>
  <c r="AT3" i="56"/>
  <c r="AS3" i="56"/>
  <c r="AR3" i="56"/>
  <c r="AQ3" i="56"/>
  <c r="AP3" i="56"/>
  <c r="AN3" i="56"/>
  <c r="AM3" i="56"/>
  <c r="AL3" i="56" l="1"/>
  <c r="AD3" i="56"/>
  <c r="AC3" i="56"/>
  <c r="AB3" i="56"/>
  <c r="AA3" i="56"/>
  <c r="Z3" i="56"/>
  <c r="Y3" i="56"/>
  <c r="W3" i="56"/>
  <c r="V3" i="56"/>
  <c r="X3" i="56"/>
  <c r="T3" i="56"/>
  <c r="S3" i="56"/>
  <c r="R3" i="56"/>
  <c r="Q3" i="56"/>
  <c r="O3" i="56"/>
  <c r="A3" i="56"/>
  <c r="B3" i="56" s="1"/>
  <c r="J3" i="56"/>
  <c r="I3" i="56"/>
  <c r="L3" i="56" l="1"/>
  <c r="C23" i="54" l="1"/>
  <c r="C22" i="54"/>
  <c r="C21" i="54"/>
  <c r="C20" i="54"/>
  <c r="C19" i="54"/>
  <c r="C18" i="54"/>
  <c r="C17" i="54"/>
  <c r="C16" i="54"/>
  <c r="C15" i="54"/>
  <c r="C14" i="54"/>
  <c r="C13" i="54"/>
  <c r="C12" i="54"/>
  <c r="C11" i="54"/>
  <c r="C10" i="54"/>
  <c r="C9" i="54"/>
  <c r="C6" i="54"/>
  <c r="C3" i="54"/>
  <c r="C2" i="54"/>
  <c r="T134" i="53"/>
  <c r="L169" i="53"/>
  <c r="AM168" i="53"/>
  <c r="C177" i="53" l="1"/>
  <c r="L161" i="53" l="1"/>
  <c r="C168" i="53"/>
  <c r="L172" i="53"/>
  <c r="BA171" i="53" s="1"/>
  <c r="L178" i="53"/>
  <c r="BA177" i="53" s="1"/>
  <c r="L175" i="53"/>
  <c r="BA174" i="53" s="1"/>
  <c r="L181" i="53"/>
  <c r="BA180" i="53" s="1"/>
  <c r="L184" i="53"/>
  <c r="BA183" i="53" s="1"/>
  <c r="BA189" i="53"/>
  <c r="C183" i="53"/>
  <c r="C180" i="53"/>
  <c r="L192" i="53"/>
  <c r="BA186" i="53"/>
  <c r="C174" i="53"/>
  <c r="C171" i="53"/>
  <c r="BA79" i="53"/>
  <c r="AX192" i="53" s="1"/>
  <c r="S3" i="53"/>
  <c r="V3" i="53"/>
  <c r="AA3" i="53"/>
  <c r="AF3" i="53"/>
  <c r="AT3" i="53"/>
  <c r="AK81" i="53"/>
  <c r="K83" i="53"/>
  <c r="AT134" i="53"/>
  <c r="C60" i="47"/>
  <c r="C61" i="47"/>
  <c r="D61" i="47"/>
  <c r="D63" i="47" s="1"/>
  <c r="F61" i="47"/>
  <c r="H61" i="47"/>
  <c r="J61" i="47"/>
  <c r="H63" i="47" l="1"/>
  <c r="C63" i="47"/>
  <c r="F63" i="47"/>
  <c r="J63" i="47"/>
  <c r="AX161" i="53"/>
  <c r="AI171" i="53"/>
  <c r="AI168" i="53"/>
  <c r="AI177" i="53"/>
  <c r="AI189" i="53"/>
  <c r="AI174" i="53"/>
  <c r="AI180" i="53"/>
  <c r="AI183" i="53"/>
  <c r="AI186" i="53"/>
  <c r="T1" i="53"/>
  <c r="G1" i="53"/>
  <c r="C3" i="56" s="1"/>
</calcChain>
</file>

<file path=xl/comments1.xml><?xml version="1.0" encoding="utf-8"?>
<comments xmlns="http://schemas.openxmlformats.org/spreadsheetml/2006/main">
  <authors>
    <author>a</author>
    <author>pc</author>
    <author>Administrator</author>
  </authors>
  <commentList>
    <comment ref="BH1" authorId="0" shapeId="0">
      <text>
        <r>
          <rPr>
            <sz val="11"/>
            <color indexed="8"/>
            <rFont val="宋体"/>
            <charset val="134"/>
          </rPr>
          <t xml:space="preserve">手書き項目1
</t>
        </r>
      </text>
    </comment>
    <comment ref="BL1" authorId="0" shapeId="0">
      <text>
        <r>
          <rPr>
            <b/>
            <sz val="9"/>
            <color indexed="81"/>
            <rFont val="MS P ゴシック"/>
            <family val="3"/>
            <charset val="128"/>
          </rPr>
          <t>手書き項目2</t>
        </r>
      </text>
    </comment>
    <comment ref="A3" authorId="0" shapeId="0">
      <text>
        <r>
          <rPr>
            <b/>
            <sz val="9"/>
            <color indexed="81"/>
            <rFont val="MS P ゴシック"/>
            <family val="3"/>
            <charset val="128"/>
          </rPr>
          <t xml:space="preserve">pass No
</t>
        </r>
      </text>
    </comment>
    <comment ref="B3" authorId="0" shapeId="0">
      <text>
        <r>
          <rPr>
            <b/>
            <sz val="9"/>
            <color indexed="81"/>
            <rFont val="MS P ゴシック"/>
            <family val="3"/>
            <charset val="128"/>
          </rPr>
          <t>試験名</t>
        </r>
      </text>
    </comment>
    <comment ref="C3" authorId="0" shapeId="0">
      <text>
        <r>
          <rPr>
            <b/>
            <sz val="9"/>
            <color indexed="81"/>
            <rFont val="MS P ゴシック"/>
            <family val="3"/>
            <charset val="128"/>
          </rPr>
          <t>級</t>
        </r>
      </text>
    </comment>
    <comment ref="E3" authorId="0" shapeId="0">
      <text>
        <r>
          <rPr>
            <b/>
            <sz val="9"/>
            <color indexed="81"/>
            <rFont val="MS P ゴシック"/>
            <family val="3"/>
            <charset val="128"/>
          </rPr>
          <t>pass 有効期限</t>
        </r>
      </text>
    </comment>
    <comment ref="K3" authorId="0" shapeId="0">
      <text>
        <r>
          <rPr>
            <b/>
            <sz val="9"/>
            <color indexed="81"/>
            <rFont val="MS P ゴシック"/>
            <family val="3"/>
            <charset val="128"/>
          </rPr>
          <t>日本語教育機関名</t>
        </r>
      </text>
    </comment>
    <comment ref="L3" authorId="0" shapeId="0">
      <text>
        <r>
          <rPr>
            <b/>
            <sz val="9"/>
            <color indexed="81"/>
            <rFont val="MS P ゴシック"/>
            <family val="3"/>
            <charset val="128"/>
          </rPr>
          <t>開始日</t>
        </r>
      </text>
    </comment>
    <comment ref="M3" authorId="0" shapeId="0">
      <text>
        <r>
          <rPr>
            <b/>
            <sz val="9"/>
            <color indexed="81"/>
            <rFont val="MS P ゴシック"/>
            <family val="3"/>
            <charset val="128"/>
          </rPr>
          <t>終了日</t>
        </r>
      </text>
    </comment>
    <comment ref="N3" authorId="0" shapeId="0">
      <text>
        <r>
          <rPr>
            <b/>
            <sz val="9"/>
            <color indexed="81"/>
            <rFont val="MS P ゴシック"/>
            <family val="3"/>
            <charset val="128"/>
          </rPr>
          <t>既習時間数</t>
        </r>
      </text>
    </comment>
    <comment ref="Q3" authorId="0" shapeId="0">
      <text>
        <r>
          <rPr>
            <b/>
            <sz val="9"/>
            <color indexed="81"/>
            <rFont val="MS P ゴシック"/>
            <family val="3"/>
            <charset val="128"/>
          </rPr>
          <t>氏名</t>
        </r>
      </text>
    </comment>
    <comment ref="J7" authorId="1" shapeId="0">
      <text>
        <r>
          <rPr>
            <sz val="11"/>
            <color indexed="8"/>
            <rFont val="宋体"/>
            <charset val="134"/>
          </rPr>
          <t>Example
2005/1/1</t>
        </r>
      </text>
    </comment>
    <comment ref="K9" authorId="2" shapeId="0">
      <text>
        <r>
          <rPr>
            <b/>
            <sz val="9"/>
            <color indexed="81"/>
            <rFont val="MS P ゴシック"/>
            <family val="3"/>
            <charset val="128"/>
          </rPr>
          <t xml:space="preserve">戸籍地と現在勉強中の住所は離れている場合、PERMANENTとCURRENT 、両方いれてください
同じ場所に住んでいる場合は、「PERMANENT: CURRENT:」を削除して,1つだけ住所を記入してください </t>
        </r>
      </text>
    </comment>
    <comment ref="E14" authorId="2" shapeId="0">
      <text>
        <r>
          <rPr>
            <b/>
            <sz val="9"/>
            <color indexed="81"/>
            <rFont val="MS P ゴシック"/>
            <family val="3"/>
            <charset val="128"/>
          </rPr>
          <t>name of graduation certificate
name of Family Relationship Certificate
Sponsor's name of Bank Balance Certificate 
Sponsor's name of Bank Statement</t>
        </r>
      </text>
    </comment>
    <comment ref="AK14" authorId="0" shapeId="0">
      <text>
        <r>
          <rPr>
            <b/>
            <sz val="9"/>
            <color indexed="81"/>
            <rFont val="MS P ゴシック"/>
            <family val="3"/>
            <charset val="128"/>
          </rPr>
          <t>address of Birth Certificate
Sponsor's address of  Bank Balance Certificate and Bank Statement</t>
        </r>
      </text>
    </comment>
    <comment ref="E15" authorId="2" shapeId="0">
      <text>
        <r>
          <rPr>
            <b/>
            <sz val="9"/>
            <color indexed="81"/>
            <rFont val="MS P ゴシック"/>
            <family val="3"/>
            <charset val="128"/>
          </rPr>
          <t>name of graduation certificate
name of Family Relationship Certificate
Sponsor's name of Bank Balance Certificate 
Sponsor's name of Bank Statement</t>
        </r>
      </text>
    </comment>
    <comment ref="AK15" authorId="0" shapeId="0">
      <text>
        <r>
          <rPr>
            <b/>
            <sz val="9"/>
            <color indexed="81"/>
            <rFont val="MS P ゴシック"/>
            <family val="3"/>
            <charset val="128"/>
          </rPr>
          <t>address of Birth Certificate
Sponsor's address of  Bank Balance Certificate and Bank Statement</t>
        </r>
      </text>
    </comment>
    <comment ref="AK16" authorId="0" shapeId="0">
      <text>
        <r>
          <rPr>
            <b/>
            <sz val="9"/>
            <color indexed="81"/>
            <rFont val="MS P ゴシック"/>
            <family val="3"/>
            <charset val="128"/>
          </rPr>
          <t>address of Birth Certificate</t>
        </r>
      </text>
    </comment>
    <comment ref="C24" authorId="0" shapeId="0">
      <text>
        <r>
          <rPr>
            <b/>
            <sz val="9"/>
            <color indexed="81"/>
            <rFont val="MS P ゴシック"/>
            <family val="3"/>
            <charset val="128"/>
          </rPr>
          <t>卒業した学校名
Provisional Certificateにあります</t>
        </r>
      </text>
    </comment>
    <comment ref="AC24" authorId="0" shapeId="0">
      <text>
        <r>
          <rPr>
            <b/>
            <sz val="9"/>
            <color indexed="81"/>
            <rFont val="MS P ゴシック"/>
            <family val="3"/>
            <charset val="128"/>
          </rPr>
          <t>卒業した年月は
Provisional Certificateにあります年月の西暦で</t>
        </r>
      </text>
    </comment>
    <comment ref="AO24" authorId="0" shapeId="0">
      <text>
        <r>
          <rPr>
            <b/>
            <sz val="9"/>
            <color indexed="81"/>
            <rFont val="MS P ゴシック"/>
            <family val="3"/>
            <charset val="128"/>
          </rPr>
          <t>卒業した学校の住所は
Provisional Certificateにあります</t>
        </r>
      </text>
    </comment>
    <comment ref="AC25" authorId="0" shapeId="0">
      <text>
        <r>
          <rPr>
            <b/>
            <sz val="9"/>
            <color indexed="81"/>
            <rFont val="MS P ゴシック"/>
            <family val="3"/>
            <charset val="128"/>
          </rPr>
          <t xml:space="preserve">大学在学中の場合、「AD129」セルを
かならず記入してください
</t>
        </r>
      </text>
    </comment>
    <comment ref="T115" authorId="0" shapeId="0">
      <text>
        <r>
          <rPr>
            <b/>
            <sz val="12"/>
            <color indexed="81"/>
            <rFont val="MS P ゴシック"/>
            <family val="3"/>
            <charset val="128"/>
          </rPr>
          <t>必ず学生に確認してください</t>
        </r>
      </text>
    </comment>
    <comment ref="K117" authorId="0" shapeId="0">
      <text>
        <r>
          <rPr>
            <b/>
            <sz val="9"/>
            <color indexed="81"/>
            <rFont val="MS P ゴシック"/>
            <family val="3"/>
            <charset val="128"/>
          </rPr>
          <t>日本語を勉強しているだけでは「学生」ではありません。
大学在学中は、「学生」ですतपाईलाई "विद्यार्थी" बनाउन जापानी भाषा पढेर मात्र पुग्दैन।
यदि तपाइँ हाल विश्वविद्यालयमा भर्ना हुनुहुन्छ भने, कृपया "विद्यार्थी" लेख्नुहोस्</t>
        </r>
      </text>
    </comment>
    <comment ref="K119" authorId="0" shapeId="0">
      <text>
        <r>
          <rPr>
            <b/>
            <sz val="9"/>
            <color indexed="81"/>
            <rFont val="MS P ゴシック"/>
            <family val="3"/>
            <charset val="128"/>
          </rPr>
          <t>来日歴がある方は、必ず記入してください。そしてpassportコピーを提出してください</t>
        </r>
      </text>
    </comment>
    <comment ref="AC122" authorId="0" shapeId="0">
      <text>
        <r>
          <rPr>
            <sz val="9"/>
            <color indexed="81"/>
            <rFont val="MS P ゴシック"/>
            <family val="3"/>
            <charset val="128"/>
          </rPr>
          <t>既習時間数:
何時間勉強しましたか？</t>
        </r>
      </text>
    </comment>
    <comment ref="R126" authorId="0" shapeId="0">
      <text>
        <r>
          <rPr>
            <b/>
            <sz val="9"/>
            <color indexed="81"/>
            <rFont val="MS P ゴシック"/>
            <family val="3"/>
            <charset val="128"/>
          </rPr>
          <t xml:space="preserve">高校は「高等学校」
</t>
        </r>
      </text>
    </comment>
    <comment ref="R127" authorId="0" shapeId="0">
      <text>
        <r>
          <rPr>
            <b/>
            <sz val="9"/>
            <color indexed="81"/>
            <rFont val="MS P ゴシック"/>
            <family val="3"/>
            <charset val="128"/>
          </rPr>
          <t>卒業した学校名
Provisional Certificateにあります</t>
        </r>
      </text>
    </comment>
    <comment ref="BC127" authorId="0" shapeId="0">
      <text>
        <r>
          <rPr>
            <b/>
            <sz val="9"/>
            <color indexed="81"/>
            <rFont val="MS P ゴシック"/>
            <family val="3"/>
            <charset val="128"/>
          </rPr>
          <t>高校10+2卒業した場合、【12】です</t>
        </r>
      </text>
    </comment>
    <comment ref="R128" authorId="0" shapeId="0">
      <text>
        <r>
          <rPr>
            <b/>
            <sz val="9"/>
            <color indexed="81"/>
            <rFont val="MS P ゴシック"/>
            <family val="3"/>
            <charset val="128"/>
          </rPr>
          <t>卒業証書のとおり</t>
        </r>
      </text>
    </comment>
    <comment ref="R129" authorId="0" shapeId="0">
      <text>
        <r>
          <rPr>
            <b/>
            <sz val="9"/>
            <color indexed="81"/>
            <rFont val="MS P ゴシック"/>
            <family val="3"/>
            <charset val="128"/>
          </rPr>
          <t>高等学校のみ記入。
大学卒業の場合は、記入不要。</t>
        </r>
      </text>
    </comment>
    <comment ref="AD129" authorId="0" shapeId="0">
      <text>
        <r>
          <rPr>
            <b/>
            <sz val="9"/>
            <color indexed="81"/>
            <rFont val="MS P ゴシック"/>
            <family val="3"/>
            <charset val="128"/>
          </rPr>
          <t>大学在学中は、
「ｘｘｘ大学ｘ年次在学中」と記入してください。
その場合、B117の職業は「学生」です</t>
        </r>
      </text>
    </comment>
    <comment ref="AW129" authorId="0" shapeId="0">
      <text>
        <r>
          <rPr>
            <b/>
            <sz val="9"/>
            <color indexed="81"/>
            <rFont val="MS P ゴシック"/>
            <family val="3"/>
            <charset val="128"/>
          </rPr>
          <t>ネパールの高校卒の場合、「ネパール国家試験委員会」と記入してください
CTEVTは技術教育＆職業訓練評議会
大学学歴の場合は、記入不要。</t>
        </r>
      </text>
    </comment>
    <comment ref="B137" authorId="0" shapeId="0">
      <text>
        <r>
          <rPr>
            <b/>
            <sz val="9"/>
            <color indexed="81"/>
            <rFont val="MS P ゴシック"/>
            <family val="3"/>
            <charset val="128"/>
          </rPr>
          <t>本国の通貨で金額のみでいいです。
通貨単位は書かなくていいです</t>
        </r>
      </text>
    </comment>
    <comment ref="X137" authorId="0" shapeId="0">
      <text>
        <r>
          <rPr>
            <b/>
            <sz val="11"/>
            <color indexed="81"/>
            <rFont val="MS P ゴシック"/>
            <family val="3"/>
            <charset val="128"/>
          </rPr>
          <t xml:space="preserve">農業に場合、「農業専業」と記入してください
</t>
        </r>
      </text>
    </comment>
    <comment ref="AT137" authorId="0" shapeId="0">
      <text>
        <r>
          <rPr>
            <b/>
            <sz val="9"/>
            <color indexed="81"/>
            <rFont val="MS P ゴシック"/>
            <family val="3"/>
            <charset val="128"/>
          </rPr>
          <t>a:</t>
        </r>
        <r>
          <rPr>
            <sz val="9"/>
            <color indexed="81"/>
            <rFont val="MS P ゴシック"/>
            <family val="3"/>
            <charset val="128"/>
          </rPr>
          <t xml:space="preserve">
勤務先会社名がある場合、個人のTELはGNです</t>
        </r>
      </text>
    </comment>
    <comment ref="R145" authorId="0" shapeId="0">
      <text>
        <r>
          <rPr>
            <b/>
            <sz val="12"/>
            <color indexed="81"/>
            <rFont val="MS P ゴシック"/>
            <family val="3"/>
            <charset val="128"/>
          </rPr>
          <t>入国管理局に提出します</t>
        </r>
      </text>
    </comment>
  </commentList>
</comments>
</file>

<file path=xl/comments2.xml><?xml version="1.0" encoding="utf-8"?>
<comments xmlns="http://schemas.openxmlformats.org/spreadsheetml/2006/main">
  <authors>
    <author>Administrator</author>
  </authors>
  <commentList>
    <comment ref="I1" authorId="0" shapeId="0">
      <text>
        <r>
          <rPr>
            <b/>
            <sz val="9"/>
            <color indexed="81"/>
            <rFont val="ＭＳ Ｐゴシック"/>
            <family val="3"/>
            <charset val="128"/>
          </rPr>
          <t>Administrator:</t>
        </r>
        <r>
          <rPr>
            <sz val="9"/>
            <color indexed="81"/>
            <rFont val="ＭＳ Ｐゴシック"/>
            <family val="3"/>
            <charset val="128"/>
          </rPr>
          <t xml:space="preserve">
中   国</t>
        </r>
      </text>
    </comment>
    <comment ref="S1" authorId="0" shapeId="0">
      <text>
        <r>
          <rPr>
            <b/>
            <sz val="9"/>
            <color indexed="81"/>
            <rFont val="ＭＳ Ｐゴシック"/>
            <family val="3"/>
            <charset val="128"/>
          </rPr>
          <t>学  生</t>
        </r>
      </text>
    </comment>
    <comment ref="U1" authorId="0" shapeId="0">
      <text>
        <r>
          <rPr>
            <b/>
            <sz val="9"/>
            <color indexed="81"/>
            <rFont val="ＭＳ Ｐゴシック"/>
            <family val="3"/>
            <charset val="128"/>
          </rPr>
          <t xml:space="preserve">QQ号
</t>
        </r>
      </text>
    </comment>
    <comment ref="I2" authorId="0" shapeId="0">
      <text>
        <r>
          <rPr>
            <b/>
            <sz val="9"/>
            <color indexed="81"/>
            <rFont val="ＭＳ Ｐゴシック"/>
            <family val="3"/>
            <charset val="128"/>
          </rPr>
          <t>Administrator:</t>
        </r>
        <r>
          <rPr>
            <sz val="9"/>
            <color indexed="81"/>
            <rFont val="ＭＳ Ｐゴシック"/>
            <family val="3"/>
            <charset val="128"/>
          </rPr>
          <t xml:space="preserve">
中   国</t>
        </r>
      </text>
    </comment>
    <comment ref="S2" authorId="0" shapeId="0">
      <text>
        <r>
          <rPr>
            <b/>
            <sz val="9"/>
            <color indexed="81"/>
            <rFont val="ＭＳ Ｐゴシック"/>
            <family val="3"/>
            <charset val="128"/>
          </rPr>
          <t xml:space="preserve">学  生
</t>
        </r>
        <r>
          <rPr>
            <b/>
            <sz val="9"/>
            <color indexed="81"/>
            <rFont val="FangSong"/>
            <family val="3"/>
            <charset val="134"/>
          </rPr>
          <t>职员
留学準備中</t>
        </r>
      </text>
    </comment>
    <comment ref="U2" authorId="0" shapeId="0">
      <text>
        <r>
          <rPr>
            <b/>
            <sz val="9"/>
            <color indexed="81"/>
            <rFont val="ＭＳ Ｐゴシック"/>
            <family val="3"/>
            <charset val="128"/>
          </rPr>
          <t xml:space="preserve">QQ号
</t>
        </r>
      </text>
    </comment>
  </commentList>
</comments>
</file>

<file path=xl/comments3.xml><?xml version="1.0" encoding="utf-8"?>
<comments xmlns="http://schemas.openxmlformats.org/spreadsheetml/2006/main">
  <authors>
    <author>nakari</author>
  </authors>
  <commentList>
    <comment ref="C21" authorId="0" shapeId="0">
      <text>
        <r>
          <rPr>
            <b/>
            <sz val="9"/>
            <color indexed="81"/>
            <rFont val="ＭＳ Ｐゴシック"/>
            <family val="3"/>
            <charset val="128"/>
          </rPr>
          <t xml:space="preserve">rate：
</t>
        </r>
      </text>
    </comment>
  </commentList>
</comments>
</file>

<file path=xl/comments4.xml><?xml version="1.0" encoding="utf-8"?>
<comments xmlns="http://schemas.openxmlformats.org/spreadsheetml/2006/main">
  <authors>
    <author>pc</author>
  </authors>
  <commentList>
    <comment ref="C3" authorId="0" shapeId="0">
      <text>
        <r>
          <rPr>
            <b/>
            <sz val="9"/>
            <color indexed="81"/>
            <rFont val="MS P ゴシック"/>
            <family val="3"/>
            <charset val="128"/>
          </rPr>
          <t>Verification of document availability</t>
        </r>
      </text>
    </comment>
  </commentList>
</comments>
</file>

<file path=xl/sharedStrings.xml><?xml version="1.0" encoding="utf-8"?>
<sst xmlns="http://schemas.openxmlformats.org/spreadsheetml/2006/main" count="892" uniqueCount="736">
  <si>
    <t>紹介者機関名
(中介名)</t>
  </si>
  <si>
    <t>前年税引き
後の年収
Annual income</t>
  </si>
  <si>
    <t>出生地
Place of birth</t>
  </si>
  <si>
    <t>管理番号 
Registration No.</t>
  </si>
  <si>
    <t>1.</t>
  </si>
  <si>
    <t>国　籍</t>
  </si>
  <si>
    <t>Nationality</t>
  </si>
  <si>
    <t xml:space="preserve">     Name</t>
  </si>
  <si>
    <t>3.</t>
  </si>
  <si>
    <t>生年月日</t>
  </si>
  <si>
    <t xml:space="preserve">
 </t>
  </si>
  <si>
    <t>Date of birth</t>
  </si>
  <si>
    <t xml:space="preserve">            </t>
  </si>
  <si>
    <t>6.</t>
  </si>
  <si>
    <t>続  柄</t>
  </si>
  <si>
    <t>氏　   名</t>
  </si>
  <si>
    <t>生 年 月 日</t>
  </si>
  <si>
    <t>職　業</t>
  </si>
  <si>
    <t>Relationship</t>
  </si>
  <si>
    <t xml:space="preserve">  Name</t>
  </si>
  <si>
    <t>Occupation</t>
  </si>
  <si>
    <t>Address</t>
  </si>
  <si>
    <t/>
  </si>
  <si>
    <t>详细地址</t>
  </si>
  <si>
    <t>8.</t>
  </si>
  <si>
    <t>学  校  名</t>
  </si>
  <si>
    <t>入 学 年 月</t>
  </si>
  <si>
    <t xml:space="preserve"> 卒 業 年 月</t>
  </si>
  <si>
    <t>Name of school</t>
  </si>
  <si>
    <t>Date of admission</t>
  </si>
  <si>
    <t>Date of graduation</t>
  </si>
  <si>
    <t>(1)</t>
  </si>
  <si>
    <t>(2)</t>
  </si>
  <si>
    <t>(3)</t>
  </si>
  <si>
    <t>(4)</t>
  </si>
  <si>
    <t>(5)</t>
  </si>
  <si>
    <t>9.</t>
  </si>
  <si>
    <t>修 了 年 月</t>
  </si>
  <si>
    <t xml:space="preserve"> Date of graduation</t>
  </si>
  <si>
    <t>勤  務  先</t>
  </si>
  <si>
    <t xml:space="preserve"> 就 職 年 月</t>
  </si>
  <si>
    <t xml:space="preserve"> 退 職 年 月</t>
  </si>
  <si>
    <t>Name of company</t>
  </si>
  <si>
    <t xml:space="preserve"> Date of  start</t>
  </si>
  <si>
    <t xml:space="preserve">  Date of　end</t>
  </si>
  <si>
    <t>11.出入日本国歴：　</t>
  </si>
  <si>
    <t>（有の場合回数：</t>
  </si>
  <si>
    <t xml:space="preserve"> </t>
  </si>
  <si>
    <t>回）</t>
  </si>
  <si>
    <t xml:space="preserve">Previous stay in Japan:     </t>
  </si>
  <si>
    <t xml:space="preserve">                                   </t>
  </si>
  <si>
    <t>(　If Yes:                          times　)</t>
  </si>
  <si>
    <t>在 留 資 格</t>
  </si>
  <si>
    <t>入 国 目 的</t>
  </si>
  <si>
    <t>Date of entry</t>
  </si>
  <si>
    <t xml:space="preserve"> Date of leaving</t>
  </si>
  <si>
    <t>Status of residence</t>
  </si>
  <si>
    <t>Purpose of entry</t>
  </si>
  <si>
    <t>12.</t>
  </si>
  <si>
    <t>13.</t>
  </si>
  <si>
    <t>□</t>
  </si>
  <si>
    <t>大学院</t>
  </si>
  <si>
    <t>大学</t>
  </si>
  <si>
    <t>専門学校</t>
  </si>
  <si>
    <t>その他</t>
  </si>
  <si>
    <t xml:space="preserve"> Eｎter a school of hiｇher education in Japan</t>
  </si>
  <si>
    <t>　　　</t>
  </si>
  <si>
    <t>College of technology</t>
  </si>
  <si>
    <t>Others</t>
  </si>
  <si>
    <t xml:space="preserve">    </t>
  </si>
  <si>
    <t>作成年月日</t>
  </si>
  <si>
    <t>年</t>
  </si>
  <si>
    <t>Date</t>
  </si>
  <si>
    <t>経 費 支 弁 書
Letter of pledge</t>
  </si>
  <si>
    <t>日本国法務大臣　殿
To:The Minister of Justice,Japan</t>
  </si>
  <si>
    <t>国　　籍</t>
  </si>
  <si>
    <t xml:space="preserve"> Name</t>
  </si>
  <si>
    <t xml:space="preserve">　  </t>
  </si>
  <si>
    <t xml:space="preserve">  私は、この度、上記の者が日本へ入国した場合の経費支弁者になりますので、 下記とおり経費支弁の引受け経緯を説明するとともに、経費支弁について誓約いたします。</t>
  </si>
  <si>
    <t>　I am the sponsor for the student above.　I hereby pledge that I shall bear whatever responsibilities to pay the necessary expenses to cover his/her life and study in Japan as followings.</t>
  </si>
  <si>
    <t>　</t>
  </si>
  <si>
    <t>　　私は、以下の学費と生活費を支弁します。また、上記の者が在留期間更新または在留資格変更申請を行なう際には、送金証明書または本人名義預金通帳(送金事実が記載されたもの）の写し等の生活費等の支弁事実を明らかにする書類を提出します。</t>
  </si>
  <si>
    <t>I will bear following studen'ｓ expenses duning stay in Japan. When the student above extend or change his/her visa in Japan.
I will submit some remittance proof such as bank transferring statement or studen'ｓ bank note to certify my remittance.</t>
  </si>
  <si>
    <t>￥ １００，０００</t>
  </si>
  <si>
    <t>Name</t>
  </si>
  <si>
    <t>氏　名</t>
  </si>
  <si>
    <t>住　所</t>
  </si>
  <si>
    <t>電話番号</t>
  </si>
  <si>
    <t xml:space="preserve"> Full Name</t>
  </si>
  <si>
    <t>Telephone No.</t>
  </si>
  <si>
    <t>職 業（会社経営内容）</t>
  </si>
  <si>
    <t>勤務先の名称</t>
  </si>
  <si>
    <t>勤務先の電話番号</t>
  </si>
  <si>
    <t>Annual Income</t>
  </si>
  <si>
    <t>Name Of Employment</t>
  </si>
  <si>
    <t>Telephone No Of Employment</t>
  </si>
  <si>
    <t>続柄(稱呼)</t>
  </si>
  <si>
    <t>在留カード番号</t>
  </si>
  <si>
    <t>Place of employment/school</t>
  </si>
  <si>
    <t>Alien Registration Number</t>
  </si>
  <si>
    <t>Guideline for Applicants</t>
  </si>
  <si>
    <t>(Applied from April 2014 students)</t>
  </si>
  <si>
    <t>1.Basic Qualifications</t>
  </si>
  <si>
    <t xml:space="preserve">1-1 Those who have completed (or expected to complete) total more than 12 years of education curriculum in home countries, or have qualifications(certification) equivalent to graduation from a senior high school in home countries. As a rule, applicant can apply within 5 years after graduation. </t>
  </si>
  <si>
    <t>1-2 Those who have completed above 160 hours of Japanese language course, or those who passed N5 of JLPT(Jananese Language Proficiency Test), or Level F of J-Test, or 5th Grade of NAT-TEST.</t>
  </si>
  <si>
    <t>1-3 Those who desire to go on to the higher educational institutions including universities,colleges, graduate school, and vocational schools in Japan.</t>
  </si>
  <si>
    <t>2.Application Period</t>
  </si>
  <si>
    <t>Start Date 
(Length of the program)</t>
  </si>
  <si>
    <t>Starting Period 
for Application</t>
  </si>
  <si>
    <t>Level</t>
  </si>
  <si>
    <t>January 
(1 year and 3 months)</t>
  </si>
  <si>
    <t>The previous year from June</t>
  </si>
  <si>
    <t>BasicⅡ
Intermediate Ⅰ,Ⅱ</t>
  </si>
  <si>
    <t>April 
(2 years)</t>
  </si>
  <si>
    <t>The previous year from September</t>
  </si>
  <si>
    <t>Basic　Ⅰ,Ⅱ
Intermediate Ⅰ,Ⅱ
Advanced Ⅰ,Ⅱ</t>
  </si>
  <si>
    <t>July 
(1 year and 9 months)</t>
  </si>
  <si>
    <t>The previous year from December</t>
  </si>
  <si>
    <t>Basic　Ⅰ,Ⅱ
Intermediate Ⅰ,Ⅱ
Advanced Ⅰ</t>
  </si>
  <si>
    <t>October 
(1 year and 6 months)</t>
  </si>
  <si>
    <t>The same year from March</t>
  </si>
  <si>
    <t>Basic　Ⅰ,Ⅱ
Intermediate Ⅰ,Ⅱ</t>
  </si>
  <si>
    <t>3.School Hours</t>
  </si>
  <si>
    <t>*Placement test is executed after enrollment and students are assigned either in morning classes or afternoon classes.</t>
  </si>
  <si>
    <t>・Morning　Classes　　　　9：20　～　12：40</t>
  </si>
  <si>
    <t>・Afternoon　Classes　 　1：20　～　　4：40</t>
  </si>
  <si>
    <t>4.Tuition Fee（￥）</t>
  </si>
  <si>
    <t>First Year</t>
  </si>
  <si>
    <t>Second Year</t>
  </si>
  <si>
    <t>All 
courses</t>
  </si>
  <si>
    <t xml:space="preserve">2 years
Course </t>
  </si>
  <si>
    <t>1year 9months
Course</t>
  </si>
  <si>
    <t>1year 6months
Course</t>
  </si>
  <si>
    <t>1year 3months
Course</t>
  </si>
  <si>
    <t>Entrance Fee</t>
  </si>
  <si>
    <t>Facility and study materials Fees</t>
  </si>
  <si>
    <t>Tuition</t>
  </si>
  <si>
    <t>Total</t>
  </si>
  <si>
    <t xml:space="preserve">・All bank remmittance cost should be borne by applicant.  </t>
  </si>
  <si>
    <t>*Regarding Tuition repayment</t>
  </si>
  <si>
    <t xml:space="preserve">In case of enrollment does not get proceeded according to rejection of VISA issuing by Japanese Embassy located in applicant's country, or applicant's condition goes wrong such as illness or incident...etc. before entering Japan, all tuition fee except entrance fee could be repaid.  </t>
  </si>
  <si>
    <t>But after entering Japan, all tuition fee cannot be repaid.</t>
  </si>
  <si>
    <t>募集要項　　</t>
  </si>
  <si>
    <t>1　基本的な応募資格</t>
  </si>
  <si>
    <t>①　外国において、通常の課程による12年の学校教育課程を修了した者</t>
  </si>
  <si>
    <t>②　日本語学習歴が通算160学習時間以上、且つJ.TEST F級以上或は
　　　日本語能力N5級以上合格した者或はNAT-TEST 4級以上合格した者</t>
  </si>
  <si>
    <r>
      <t>2</t>
    </r>
    <r>
      <rPr>
        <sz val="7"/>
        <color indexed="48"/>
        <rFont val="ＭＳ Ｐゴシック"/>
        <family val="3"/>
        <charset val="134"/>
      </rPr>
      <t xml:space="preserve">        </t>
    </r>
    <r>
      <rPr>
        <sz val="12"/>
        <color indexed="48"/>
        <rFont val="ＭＳ Ｐゴシック"/>
        <family val="3"/>
        <charset val="134"/>
      </rPr>
      <t>学習コース</t>
    </r>
  </si>
  <si>
    <t>コース名</t>
  </si>
  <si>
    <t>入学時期</t>
  </si>
  <si>
    <t>出願期間</t>
  </si>
  <si>
    <t>レベル</t>
  </si>
  <si>
    <t>04月</t>
  </si>
  <si>
    <t>前年09月～</t>
  </si>
  <si>
    <t>初級Ⅰ、Ⅱ、中級、上級</t>
  </si>
  <si>
    <t>日本語進学1年9ヶ月コース</t>
  </si>
  <si>
    <t>07月</t>
  </si>
  <si>
    <t>前年12月～</t>
  </si>
  <si>
    <t>日本語進学1年6ヶ月コース</t>
  </si>
  <si>
    <t>10月</t>
  </si>
  <si>
    <t>同年03月～</t>
  </si>
  <si>
    <t>日本語進学1年3ヶ月コース</t>
  </si>
  <si>
    <t>01月</t>
  </si>
  <si>
    <t>前年06月～</t>
  </si>
  <si>
    <t>初級　Ⅱ、中級、上級</t>
  </si>
  <si>
    <r>
      <t>3  授業時間</t>
    </r>
    <r>
      <rPr>
        <sz val="10.5"/>
        <color indexed="48"/>
        <rFont val="ＭＳ Ｐゴシック"/>
        <family val="3"/>
        <charset val="134"/>
      </rPr>
      <t xml:space="preserve"> </t>
    </r>
    <r>
      <rPr>
        <sz val="10.5"/>
        <color indexed="8"/>
        <rFont val="ＭＳ Ｐゴシック"/>
        <family val="3"/>
        <charset val="134"/>
      </rPr>
      <t xml:space="preserve"> (入学後レベルテストを行い、午前か午後いずれかのクラスに配属されます）</t>
    </r>
  </si>
  <si>
    <t>　　● 午前クラス　　9時20分から12時40分</t>
  </si>
  <si>
    <t>　　● 午後クラス　 13時20分から16時40分</t>
  </si>
  <si>
    <r>
      <t xml:space="preserve">一年目
</t>
    </r>
    <r>
      <rPr>
        <sz val="10"/>
        <color indexed="8"/>
        <rFont val="ＭＳ Ｐゴシック"/>
        <family val="3"/>
        <charset val="134"/>
      </rPr>
      <t>（全コース）</t>
    </r>
  </si>
  <si>
    <t>二　　年　　目</t>
  </si>
  <si>
    <t>２年コース</t>
  </si>
  <si>
    <t>1年９か月コース</t>
  </si>
  <si>
    <t>1年６か月コース</t>
  </si>
  <si>
    <t>1年3か月コース</t>
  </si>
  <si>
    <t>入学金</t>
  </si>
  <si>
    <t>―――</t>
  </si>
  <si>
    <t>教材・施設費</t>
  </si>
  <si>
    <t>授業料</t>
  </si>
  <si>
    <t>合　計</t>
  </si>
  <si>
    <t>5  納入金の返還について</t>
  </si>
  <si>
    <t>　　5-1在留資格認定証明書が不交付の場合、出願選考料以外の費用を追加徴収しない。</t>
  </si>
  <si>
    <t>　　5-2在留資格認定証明書は交付されたが、入国査証(ビザ）の申請を行わず不来日の場合、出願選考料と入学金</t>
  </si>
  <si>
    <t>　　　　　を除く全納入金を返還する。ただし、入学許可書、在留資格認定証明書の返却が必要。</t>
  </si>
  <si>
    <t>　　5-3在外公館で入国査証の申請をしたが、認められず、来日できなかった場合、出願選考料と入学金を除く全納　　</t>
  </si>
  <si>
    <t>　　　　　入金を返還する。だたし、入学許可書の返却と在外公館において査証が発給されなかったことの確認が必要。</t>
  </si>
  <si>
    <t>　　5-4入国査証を取得したが、来日以前に入学を辞退した場合、入国査証が未使用でかつ失効が確認できた場合</t>
  </si>
  <si>
    <t>　　　　　は、出願選考料と入学金を除く全納入金を返還する。ただし、入学許可書の返却が必要。</t>
  </si>
  <si>
    <t>　　5-5入国査証を取得し来日し入学した学生が、中途退学した場合、あるいは来日後不入学の場合も原則として</t>
  </si>
  <si>
    <t>　　　　　すべての納入金を返還しない。</t>
  </si>
  <si>
    <r>
      <t xml:space="preserve">勤務先
</t>
    </r>
    <r>
      <rPr>
        <sz val="10"/>
        <rFont val="SimSun"/>
        <charset val="134"/>
      </rPr>
      <t>会社名
Name of employment</t>
    </r>
  </si>
  <si>
    <r>
      <t xml:space="preserve">4. </t>
    </r>
    <r>
      <rPr>
        <sz val="12"/>
        <rFont val="SimSun"/>
        <charset val="134"/>
      </rPr>
      <t xml:space="preserve"> 性 　別</t>
    </r>
  </si>
  <si>
    <r>
      <t>学　歴</t>
    </r>
    <r>
      <rPr>
        <sz val="11"/>
        <rFont val="SimSun"/>
        <charset val="134"/>
      </rPr>
      <t>（初等教育から順次最終学歴まで）　Education（Elementary to final Education in order)</t>
    </r>
  </si>
  <si>
    <r>
      <t>日本語学習歴</t>
    </r>
    <r>
      <rPr>
        <sz val="14"/>
        <rFont val="SimSun"/>
        <charset val="134"/>
      </rPr>
      <t>　</t>
    </r>
    <r>
      <rPr>
        <sz val="11"/>
        <rFont val="SimSun"/>
        <charset val="134"/>
      </rPr>
      <t xml:space="preserve">　Japanese study experience </t>
    </r>
  </si>
  <si>
    <r>
      <t>職　　歴</t>
    </r>
    <r>
      <rPr>
        <sz val="14"/>
        <rFont val="SimSun"/>
        <charset val="134"/>
      </rPr>
      <t>　</t>
    </r>
    <r>
      <rPr>
        <sz val="11"/>
        <rFont val="SimSun"/>
        <charset val="134"/>
      </rPr>
      <t>　Work experience</t>
    </r>
  </si>
  <si>
    <r>
      <t>(初年度　/</t>
    </r>
    <r>
      <rPr>
        <sz val="10"/>
        <rFont val="SimSun"/>
        <charset val="134"/>
      </rPr>
      <t xml:space="preserve"> first year )</t>
    </r>
  </si>
  <si>
    <r>
      <t>（月額 /</t>
    </r>
    <r>
      <rPr>
        <sz val="10"/>
        <rFont val="SimSun"/>
        <charset val="134"/>
      </rPr>
      <t xml:space="preserve"> Per month</t>
    </r>
    <r>
      <rPr>
        <sz val="12"/>
        <rFont val="SimSun"/>
        <charset val="134"/>
      </rPr>
      <t xml:space="preserve"> )</t>
    </r>
  </si>
  <si>
    <r>
      <t xml:space="preserve"> (3) 支弁方法　</t>
    </r>
    <r>
      <rPr>
        <sz val="10"/>
        <rFont val="SimSun"/>
        <charset val="134"/>
      </rPr>
      <t>The measuer of payment(Please explain how to pay the amount above.</t>
    </r>
  </si>
  <si>
    <r>
      <t>学校指定銀行口座へ振り込みます。</t>
    </r>
    <r>
      <rPr>
        <b/>
        <sz val="13"/>
        <rFont val="SimSun"/>
        <charset val="134"/>
      </rPr>
      <t xml:space="preserve">
</t>
    </r>
    <r>
      <rPr>
        <sz val="10"/>
        <rFont val="SimSun"/>
        <charset val="134"/>
      </rPr>
      <t>Transfer the above amount to the school bank account</t>
    </r>
  </si>
  <si>
    <r>
      <t>前期　現金手渡します。</t>
    </r>
    <r>
      <rPr>
        <b/>
        <sz val="10"/>
        <rFont val="SimSun"/>
        <charset val="134"/>
      </rPr>
      <t xml:space="preserve">
</t>
    </r>
    <r>
      <rPr>
        <sz val="10"/>
        <rFont val="SimSun"/>
        <charset val="134"/>
      </rPr>
      <t>First Term      Hand necessary amount of cash to the applicant</t>
    </r>
  </si>
  <si>
    <r>
      <t>後期　本人の銀行口座に振り込みます。</t>
    </r>
    <r>
      <rPr>
        <sz val="10"/>
        <rFont val="SimSun"/>
        <charset val="134"/>
      </rPr>
      <t xml:space="preserve">
Second Term   Transfer necessary amount to the applicant's bank account</t>
    </r>
  </si>
  <si>
    <r>
      <t xml:space="preserve">署　　名
</t>
    </r>
    <r>
      <rPr>
        <sz val="10"/>
        <rFont val="SimSun"/>
        <charset val="134"/>
      </rPr>
      <t xml:space="preserve">  Signature
（签名）　　　　　</t>
    </r>
  </si>
  <si>
    <r>
      <t>電　　話</t>
    </r>
    <r>
      <rPr>
        <sz val="10"/>
        <rFont val="SimSun"/>
        <charset val="134"/>
      </rPr>
      <t xml:space="preserve">
Phone number</t>
    </r>
  </si>
  <si>
    <r>
      <rPr>
        <sz val="12"/>
        <rFont val="SimSun"/>
        <charset val="134"/>
      </rPr>
      <t>電話番号
及びFAX番号</t>
    </r>
    <r>
      <rPr>
        <sz val="10"/>
        <rFont val="SimSun"/>
        <charset val="134"/>
      </rPr>
      <t xml:space="preserve">
TEL No.&amp; FAX No</t>
    </r>
  </si>
  <si>
    <r>
      <rPr>
        <sz val="12"/>
        <rFont val="SimSun"/>
        <charset val="134"/>
      </rPr>
      <t>住所</t>
    </r>
    <r>
      <rPr>
        <sz val="10"/>
        <rFont val="SimSun"/>
        <charset val="134"/>
      </rPr>
      <t xml:space="preserve">
Addree</t>
    </r>
  </si>
  <si>
    <r>
      <rPr>
        <sz val="12"/>
        <rFont val="SimSun"/>
        <charset val="134"/>
      </rPr>
      <t xml:space="preserve">
メールアドレス</t>
    </r>
    <r>
      <rPr>
        <sz val="10"/>
        <rFont val="SimSun"/>
        <charset val="134"/>
      </rPr>
      <t xml:space="preserve">
E-MAIL</t>
    </r>
  </si>
  <si>
    <t>中专、职高、高中
都选择“高等学校”。
大专选择“短期大学”</t>
    <phoneticPr fontId="30"/>
  </si>
  <si>
    <t>XX省XX市
参照毕业证书和户口本</t>
    <phoneticPr fontId="30"/>
  </si>
  <si>
    <t>填写毕业证书或预毕业
证明上的学校名的全称</t>
    <phoneticPr fontId="30"/>
  </si>
  <si>
    <t>填写毕业证书或预毕业证明上的毕业时间。如：2017/6</t>
    <phoneticPr fontId="30"/>
  </si>
  <si>
    <t xml:space="preserve">资金担保人去年收入
(要近10万以上)
单位：元
</t>
    <phoneticPr fontId="30"/>
  </si>
  <si>
    <t>资金担保人公司电话号码
（尽量是座机号码）</t>
    <phoneticPr fontId="30"/>
  </si>
  <si>
    <t>请根据公证书填写。距离现在的工作地点远的话，需要加填暂住地。
如户籍地：XXXXX/暂住地：XXXXX</t>
    <phoneticPr fontId="30"/>
  </si>
  <si>
    <t>小学校名的全称</t>
    <phoneticPr fontId="30"/>
  </si>
  <si>
    <t>初中校名的全称</t>
    <phoneticPr fontId="30"/>
  </si>
  <si>
    <t>填写毕业证书或预毕业证明上的时间</t>
    <phoneticPr fontId="30"/>
  </si>
  <si>
    <t>请填写详细校址。
参考成绩单或在其他学校开的证明上的地址</t>
    <phoneticPr fontId="30"/>
  </si>
  <si>
    <t>父</t>
    <phoneticPr fontId="30"/>
  </si>
  <si>
    <t>母</t>
    <phoneticPr fontId="30"/>
  </si>
  <si>
    <r>
      <t>　(2) 経費支弁の理由および引受経緯　</t>
    </r>
    <r>
      <rPr>
        <sz val="11"/>
        <rFont val="SimSun"/>
        <charset val="134"/>
      </rPr>
      <t>Reason For Sponsorship</t>
    </r>
    <phoneticPr fontId="30"/>
  </si>
  <si>
    <t>２．　経費支弁額と支弁方法　The amount of expenses the sponsor will bear, and the measure of payment</t>
    <phoneticPr fontId="30"/>
  </si>
  <si>
    <r>
      <t>学　費：</t>
    </r>
    <r>
      <rPr>
        <b/>
        <sz val="13"/>
        <rFont val="SimSun"/>
        <charset val="134"/>
      </rPr>
      <t xml:space="preserve">
</t>
    </r>
    <r>
      <rPr>
        <sz val="10"/>
        <rFont val="SimSun"/>
        <charset val="134"/>
      </rPr>
      <t>Tuition Fees：</t>
    </r>
    <phoneticPr fontId="30"/>
  </si>
  <si>
    <r>
      <t>生活費：</t>
    </r>
    <r>
      <rPr>
        <b/>
        <sz val="13"/>
        <rFont val="SimSun"/>
        <charset val="134"/>
      </rPr>
      <t xml:space="preserve">
</t>
    </r>
    <r>
      <rPr>
        <sz val="10"/>
        <rFont val="SimSun"/>
        <charset val="134"/>
      </rPr>
      <t>Living expenses：</t>
    </r>
    <phoneticPr fontId="30"/>
  </si>
  <si>
    <t>同居
予定</t>
    <phoneticPr fontId="30"/>
  </si>
  <si>
    <t>是否同居</t>
    <phoneticPr fontId="30"/>
  </si>
  <si>
    <t>はい</t>
    <phoneticPr fontId="30"/>
  </si>
  <si>
    <t>いいえ</t>
    <phoneticPr fontId="30"/>
  </si>
  <si>
    <t>资金担保人的单位的全称，和公章一致。
个体户者可填“xx个体户”</t>
    <phoneticPr fontId="30"/>
  </si>
  <si>
    <t>高中校名的全称。同时检查是否与毕业证书和成绩单上一致</t>
    <phoneticPr fontId="30"/>
  </si>
  <si>
    <t>大学以上校名。同时检查是否与毕业证书和成绩单上一致。没有者请删掉</t>
    <phoneticPr fontId="30"/>
  </si>
  <si>
    <t>国　籍</t>
    <phoneticPr fontId="30"/>
  </si>
  <si>
    <t>Nationality</t>
    <phoneticPr fontId="30"/>
  </si>
  <si>
    <t>生年月日</t>
    <phoneticPr fontId="30"/>
  </si>
  <si>
    <t>Date of birth</t>
    <phoneticPr fontId="30"/>
  </si>
  <si>
    <t>截止到填表日期，总学时需要达到180学时以上
所以一般在三个月前</t>
    <phoneticPr fontId="30"/>
  </si>
  <si>
    <r>
      <t>注）経費支弁者の家族（配偶者及び</t>
    </r>
    <r>
      <rPr>
        <sz val="11"/>
        <rFont val="SimSun"/>
        <charset val="134"/>
      </rPr>
      <t>子、同居</t>
    </r>
    <r>
      <rPr>
        <sz val="11"/>
        <rFont val="ＭＳ Ｐゴシック"/>
        <family val="3"/>
        <charset val="128"/>
      </rPr>
      <t>別居の有無問わず全員</t>
    </r>
    <r>
      <rPr>
        <sz val="11"/>
        <rFont val="SimSun"/>
        <charset val="134"/>
      </rPr>
      <t>）及び経費支弁者と同居する者</t>
    </r>
    <phoneticPr fontId="30"/>
  </si>
  <si>
    <t>居　住　地</t>
    <phoneticPr fontId="30"/>
  </si>
  <si>
    <t>居　住　地(詳細)</t>
    <phoneticPr fontId="30"/>
  </si>
  <si>
    <t>已故或离异者，请在这里注明，职业栏可空着。</t>
    <phoneticPr fontId="30"/>
  </si>
  <si>
    <t>请根据公证书填写。距离现在的学校或工作地点远的话，需要加填暂住地。
如 暂住地：XXX     /户籍地：XXX</t>
    <phoneticPr fontId="30"/>
  </si>
  <si>
    <t>已故或离异者，请在这里注明，职业栏可空着。
入管局有过档案的，请另行告知资料指导的老师</t>
    <phoneticPr fontId="30"/>
  </si>
  <si>
    <t>所在地不能和同一时期的工作或学习地点距离太远、时间不能和上班时间重复</t>
    <phoneticPr fontId="30"/>
  </si>
  <si>
    <t>①</t>
    <phoneticPr fontId="30"/>
  </si>
  <si>
    <t>本人署名</t>
    <phoneticPr fontId="30"/>
  </si>
  <si>
    <r>
      <t xml:space="preserve">署　　名
</t>
    </r>
    <r>
      <rPr>
        <sz val="10"/>
        <rFont val="SimSun"/>
        <charset val="134"/>
      </rPr>
      <t xml:space="preserve">  Signature
（签名）　　　　　</t>
    </r>
    <phoneticPr fontId="30"/>
  </si>
  <si>
    <t>申请过或来日过的家人的称呼
（有的情况下）</t>
    <phoneticPr fontId="30"/>
  </si>
  <si>
    <t>申请时或来日时的职业
（家人）</t>
    <phoneticPr fontId="30"/>
  </si>
  <si>
    <r>
      <t xml:space="preserve"> (1) 学　費
  </t>
    </r>
    <r>
      <rPr>
        <sz val="10"/>
        <rFont val="SimSun"/>
        <charset val="134"/>
      </rPr>
      <t xml:space="preserve">Tuition Fee  </t>
    </r>
    <phoneticPr fontId="30"/>
  </si>
  <si>
    <r>
      <t xml:space="preserve"> (2) 生活費
</t>
    </r>
    <r>
      <rPr>
        <sz val="10"/>
        <rFont val="SimSun"/>
        <charset val="134"/>
      </rPr>
      <t>　Living expenses</t>
    </r>
    <phoneticPr fontId="30"/>
  </si>
  <si>
    <t>②</t>
    <phoneticPr fontId="30"/>
  </si>
  <si>
    <t>③</t>
    <phoneticPr fontId="30"/>
  </si>
  <si>
    <t>④</t>
    <phoneticPr fontId="30"/>
  </si>
  <si>
    <t>⑤</t>
    <phoneticPr fontId="30"/>
  </si>
  <si>
    <t>⑥</t>
    <phoneticPr fontId="30"/>
  </si>
  <si>
    <t>⑦</t>
    <phoneticPr fontId="30"/>
  </si>
  <si>
    <t>⑧</t>
    <phoneticPr fontId="30"/>
  </si>
  <si>
    <r>
      <t>経費支弁者
氏名</t>
    </r>
    <r>
      <rPr>
        <sz val="10"/>
        <rFont val="SimSun"/>
        <charset val="134"/>
      </rPr>
      <t xml:space="preserve">
Sponsor’s  name</t>
    </r>
    <phoneticPr fontId="30"/>
  </si>
  <si>
    <t>所　在　地(省、市)</t>
    <phoneticPr fontId="30"/>
  </si>
  <si>
    <t>所　在　地(省、市)</t>
    <phoneticPr fontId="30"/>
  </si>
  <si>
    <t>7.</t>
    <phoneticPr fontId="30"/>
  </si>
  <si>
    <r>
      <t>経費支弁者
氏　名</t>
    </r>
    <r>
      <rPr>
        <sz val="10"/>
        <rFont val="SimSun"/>
        <charset val="134"/>
      </rPr>
      <t xml:space="preserve">
Sponsor’s  name</t>
    </r>
    <phoneticPr fontId="30"/>
  </si>
  <si>
    <r>
      <t>注）経費支弁者の家族（配偶者及び</t>
    </r>
    <r>
      <rPr>
        <sz val="11"/>
        <rFont val="SimSun"/>
        <charset val="134"/>
      </rPr>
      <t>子、同居</t>
    </r>
    <r>
      <rPr>
        <sz val="11"/>
        <rFont val="ＭＳ Ｐゴシック"/>
        <family val="3"/>
        <charset val="128"/>
      </rPr>
      <t>別居の有無問わず全員</t>
    </r>
    <r>
      <rPr>
        <sz val="11"/>
        <rFont val="SimSun"/>
        <charset val="134"/>
      </rPr>
      <t>）及び経費支弁者と同居する者</t>
    </r>
    <phoneticPr fontId="30"/>
  </si>
  <si>
    <t>私の家族及び私と同居する者は、申請者と履歴書の7.家族欄の通りのみです。</t>
    <phoneticPr fontId="30"/>
  </si>
  <si>
    <r>
      <t xml:space="preserve">署　　名
</t>
    </r>
    <r>
      <rPr>
        <sz val="10"/>
        <rFont val="SimSun"/>
        <charset val="134"/>
      </rPr>
      <t xml:space="preserve">  Signature
（签名）　　　　　</t>
    </r>
    <phoneticPr fontId="30"/>
  </si>
  <si>
    <r>
      <rPr>
        <sz val="11"/>
        <rFont val="SimSun"/>
        <charset val="134"/>
      </rPr>
      <t>作成年月日</t>
    </r>
    <r>
      <rPr>
        <sz val="14"/>
        <rFont val="SimSun"/>
        <charset val="134"/>
      </rPr>
      <t xml:space="preserve">
</t>
    </r>
    <r>
      <rPr>
        <sz val="10"/>
        <rFont val="SimSun"/>
        <charset val="134"/>
      </rPr>
      <t>Date
(填表时间)</t>
    </r>
    <phoneticPr fontId="30"/>
  </si>
  <si>
    <r>
      <rPr>
        <sz val="11"/>
        <rFont val="SimSun"/>
        <charset val="134"/>
      </rPr>
      <t>作成年月日</t>
    </r>
    <r>
      <rPr>
        <sz val="14"/>
        <rFont val="SimSun"/>
        <charset val="134"/>
      </rPr>
      <t xml:space="preserve">
</t>
    </r>
    <r>
      <rPr>
        <sz val="10"/>
        <rFont val="SimSun"/>
        <charset val="134"/>
      </rPr>
      <t>Date</t>
    </r>
    <phoneticPr fontId="30"/>
  </si>
  <si>
    <t>Please write all the family members including spouse and children regardless of living together or not, and also those who live with the sponsor.</t>
    <phoneticPr fontId="30"/>
  </si>
  <si>
    <t xml:space="preserve">  Please write all the family members including spouse and children regardless of living together or not, and also those who live with the sponsor.</t>
    <phoneticPr fontId="30"/>
  </si>
  <si>
    <t xml:space="preserve">国　籍           Nationality </t>
    <phoneticPr fontId="30"/>
  </si>
  <si>
    <t>氏　 名                             Name</t>
    <phoneticPr fontId="30"/>
  </si>
  <si>
    <r>
      <t>性別S</t>
    </r>
    <r>
      <rPr>
        <sz val="11"/>
        <rFont val="SimSun"/>
        <charset val="134"/>
      </rPr>
      <t>ex</t>
    </r>
    <phoneticPr fontId="30"/>
  </si>
  <si>
    <t>生年月日      Date of Birth</t>
    <phoneticPr fontId="30"/>
  </si>
  <si>
    <t>年齢     Age</t>
    <phoneticPr fontId="30"/>
  </si>
  <si>
    <t xml:space="preserve">職　業             Occupation </t>
    <phoneticPr fontId="30"/>
  </si>
  <si>
    <r>
      <t>同居</t>
    </r>
    <r>
      <rPr>
        <sz val="11"/>
        <rFont val="ＭＳ Ｐゴシック"/>
        <family val="3"/>
        <charset val="128"/>
      </rPr>
      <t>・別居の有無</t>
    </r>
    <r>
      <rPr>
        <sz val="11"/>
        <rFont val="SimSun"/>
        <charset val="134"/>
      </rPr>
      <t xml:space="preserve">  </t>
    </r>
    <r>
      <rPr>
        <sz val="7"/>
        <rFont val="SimSun"/>
        <charset val="134"/>
      </rPr>
      <t xml:space="preserve"> Living together or not</t>
    </r>
    <phoneticPr fontId="30"/>
  </si>
  <si>
    <r>
      <t xml:space="preserve">居　住　地        </t>
    </r>
    <r>
      <rPr>
        <sz val="7"/>
        <rFont val="SimSun"/>
        <charset val="134"/>
      </rPr>
      <t>Place of residence</t>
    </r>
    <phoneticPr fontId="30"/>
  </si>
  <si>
    <t xml:space="preserve">   </t>
    <phoneticPr fontId="30"/>
  </si>
  <si>
    <t>经费支付人的家族成员（配偶及子女，同居分居均需）以及所有与经费支付人同居的其他成员</t>
    <phoneticPr fontId="30"/>
  </si>
  <si>
    <r>
      <t xml:space="preserve">経費支弁者の家族一覧表
</t>
    </r>
    <r>
      <rPr>
        <sz val="10"/>
        <rFont val="SimSun"/>
        <charset val="134"/>
      </rPr>
      <t>Family members of the Financial Sponsor</t>
    </r>
    <phoneticPr fontId="30"/>
  </si>
  <si>
    <t>担保人填写自己的姓名。确认上面的所需费用（切记让担保人知道金额和有签过名）</t>
    <phoneticPr fontId="30"/>
  </si>
  <si>
    <t>请根据公证书填写。距离现在的学校或工作地点远的话，需要加填暂住地。
如 暂住地：XXX     /户籍地：XXX</t>
    <phoneticPr fontId="30"/>
  </si>
  <si>
    <t>=K107</t>
    <phoneticPr fontId="30"/>
  </si>
  <si>
    <t>-----</t>
    <phoneticPr fontId="30"/>
  </si>
  <si>
    <r>
      <t>家　族</t>
    </r>
    <r>
      <rPr>
        <sz val="10"/>
        <rFont val="SimSun"/>
        <charset val="134"/>
      </rPr>
      <t>(父、母、兄弟、姉妹)</t>
    </r>
    <r>
      <rPr>
        <sz val="11"/>
        <rFont val="SimSun"/>
        <charset val="134"/>
      </rPr>
      <t>　 Family members</t>
    </r>
    <phoneticPr fontId="30"/>
  </si>
  <si>
    <t xml:space="preserve">family Name Given Name: </t>
    <phoneticPr fontId="30"/>
  </si>
  <si>
    <t xml:space="preserve">Date of birth: </t>
    <phoneticPr fontId="30"/>
  </si>
  <si>
    <t xml:space="preserve"> Sex: </t>
    <phoneticPr fontId="30"/>
  </si>
  <si>
    <t xml:space="preserve">Marital Status: </t>
    <phoneticPr fontId="30"/>
  </si>
  <si>
    <t xml:space="preserve"> Address: </t>
    <phoneticPr fontId="30"/>
  </si>
  <si>
    <t xml:space="preserve">Previous stay in Japan:   </t>
    <phoneticPr fontId="30"/>
  </si>
  <si>
    <t>出入日本国歴</t>
  </si>
  <si>
    <t>Relationship with the student:</t>
    <phoneticPr fontId="30"/>
  </si>
  <si>
    <t>申請者との関係</t>
    <phoneticPr fontId="30"/>
  </si>
  <si>
    <t>Place of birth:</t>
    <phoneticPr fontId="30"/>
  </si>
  <si>
    <t>Occupation:</t>
    <phoneticPr fontId="30"/>
  </si>
  <si>
    <t>職業：無職の場合は、留学準備中でお願いします</t>
    <phoneticPr fontId="30"/>
  </si>
  <si>
    <t>Passport No:</t>
    <phoneticPr fontId="30"/>
  </si>
  <si>
    <t>Passport Date of expiration</t>
    <phoneticPr fontId="30"/>
  </si>
  <si>
    <t>(last school) Education:</t>
    <phoneticPr fontId="30"/>
  </si>
  <si>
    <t>最終学歴</t>
    <phoneticPr fontId="30"/>
  </si>
  <si>
    <t>Registered enrollment:</t>
    <phoneticPr fontId="30"/>
  </si>
  <si>
    <t>在籍状況</t>
    <phoneticPr fontId="30"/>
  </si>
  <si>
    <t xml:space="preserve"> Name of school</t>
    <phoneticPr fontId="30"/>
  </si>
  <si>
    <t>最終学歴学校名（全名称）</t>
    <phoneticPr fontId="30"/>
  </si>
  <si>
    <t>Date of graduation or expected graduation</t>
    <phoneticPr fontId="30"/>
  </si>
  <si>
    <t xml:space="preserve"> 卒業年月</t>
    <phoneticPr fontId="30"/>
  </si>
  <si>
    <t xml:space="preserve"> Total period of education (from elementary school to last institution of education)</t>
    <phoneticPr fontId="30"/>
  </si>
  <si>
    <t>修学年数（小学校～最終学歴）</t>
    <phoneticPr fontId="30"/>
  </si>
  <si>
    <t>Sponsor’s  name:</t>
    <phoneticPr fontId="30"/>
  </si>
  <si>
    <t>Sponsor’s Phone number:</t>
    <phoneticPr fontId="30"/>
  </si>
  <si>
    <t>Sponsor’s address:</t>
    <phoneticPr fontId="30"/>
  </si>
  <si>
    <t>Annual Income:</t>
    <phoneticPr fontId="30"/>
  </si>
  <si>
    <t>昨年年収</t>
    <phoneticPr fontId="30"/>
  </si>
  <si>
    <t>Name Of Employment:</t>
    <phoneticPr fontId="30"/>
  </si>
  <si>
    <t>勤務先の名称</t>
    <phoneticPr fontId="30"/>
  </si>
  <si>
    <t>Telephone No Of Employment</t>
    <phoneticPr fontId="30"/>
  </si>
  <si>
    <t>勤務先の電話番号</t>
    <phoneticPr fontId="30"/>
  </si>
  <si>
    <t>・￥807,000 of first year tuition fee should be paid right after "Certificate of Eligibility" is issued.</t>
    <phoneticPr fontId="30"/>
  </si>
  <si>
    <t>　　● 「在留資格認定証明書」受渡し時に、初年度学費(730,000円+消費税分)をお支払いください。</t>
    <phoneticPr fontId="30"/>
  </si>
  <si>
    <t>日本語進学2年 コース</t>
    <phoneticPr fontId="30"/>
  </si>
  <si>
    <t>￥ ８４７，０００　　</t>
    <phoneticPr fontId="30"/>
  </si>
  <si>
    <t>申請人との関係</t>
  </si>
  <si>
    <t>直近の出入国出国日</t>
    <phoneticPr fontId="95"/>
  </si>
  <si>
    <t>過去の出入国歴</t>
  </si>
  <si>
    <t>申請回数</t>
  </si>
  <si>
    <t>最終学歴学校名</t>
  </si>
  <si>
    <t>本国のTEL</t>
  </si>
  <si>
    <t>入国前職業</t>
  </si>
  <si>
    <t>学生</t>
  </si>
  <si>
    <t>N</t>
  </si>
  <si>
    <t>Y</t>
  </si>
  <si>
    <t>1年9ヵ月</t>
    <phoneticPr fontId="95"/>
  </si>
  <si>
    <t>1年9ヶ月</t>
    <phoneticPr fontId="95"/>
  </si>
  <si>
    <t>1年9ヶ月進学コース</t>
    <phoneticPr fontId="95"/>
  </si>
  <si>
    <t xml:space="preserve"> </t>
    <phoneticPr fontId="95"/>
  </si>
  <si>
    <t>卒業年月</t>
  </si>
  <si>
    <t>卒業学校名</t>
  </si>
  <si>
    <t>学校種別</t>
  </si>
  <si>
    <t>卒業証書発行機関名称</t>
  </si>
  <si>
    <t>入国後職業</t>
  </si>
  <si>
    <t>本人負担YN</t>
  </si>
  <si>
    <t>奨学金YN</t>
  </si>
  <si>
    <t>滞在費支弁その他</t>
  </si>
  <si>
    <t>支弁その他YN</t>
  </si>
  <si>
    <t>在日経費支弁者負担</t>
  </si>
  <si>
    <t>在日支弁者負担YN</t>
  </si>
  <si>
    <t>在外経費支弁者負担</t>
    <phoneticPr fontId="95"/>
  </si>
  <si>
    <t>外国からの送金</t>
  </si>
  <si>
    <t>外国からの送金YN</t>
    <phoneticPr fontId="95"/>
  </si>
  <si>
    <t>卒業までの所要年数</t>
  </si>
  <si>
    <t>滞在予定期間</t>
  </si>
  <si>
    <t>卒業予定年月日</t>
  </si>
  <si>
    <t>入学予定年月日</t>
  </si>
  <si>
    <t>入国予定年月日</t>
    <phoneticPr fontId="95"/>
  </si>
  <si>
    <r>
      <rPr>
        <sz val="11"/>
        <color theme="1"/>
        <rFont val="ＭＳ Ｐゴシック"/>
        <family val="3"/>
        <charset val="134"/>
        <scheme val="minor"/>
      </rPr>
      <t>电</t>
    </r>
    <r>
      <rPr>
        <sz val="11"/>
        <color indexed="8"/>
        <rFont val="宋体"/>
        <charset val="134"/>
      </rPr>
      <t>子</t>
    </r>
    <r>
      <rPr>
        <sz val="11"/>
        <color theme="1"/>
        <rFont val="ＭＳ Ｐゴシック"/>
        <family val="3"/>
        <charset val="134"/>
        <scheme val="minor"/>
      </rPr>
      <t>邮</t>
    </r>
    <r>
      <rPr>
        <sz val="11"/>
        <color indexed="8"/>
        <rFont val="宋体"/>
        <charset val="134"/>
      </rPr>
      <t>箱</t>
    </r>
    <phoneticPr fontId="95"/>
  </si>
  <si>
    <t>経費支弁者年収</t>
  </si>
  <si>
    <r>
      <t>单</t>
    </r>
    <r>
      <rPr>
        <sz val="11"/>
        <color indexed="8"/>
        <rFont val="宋体"/>
        <charset val="134"/>
      </rPr>
      <t xml:space="preserve">位座机
</t>
    </r>
    <r>
      <rPr>
        <sz val="11"/>
        <color rgb="FFFF0000"/>
        <rFont val="ＭＳ Ｐゴシック"/>
        <family val="3"/>
        <charset val="128"/>
        <scheme val="minor"/>
      </rPr>
      <t>有公司者，不能和自己个人的手机号同一号</t>
    </r>
    <r>
      <rPr>
        <sz val="11"/>
        <color rgb="FFFF0000"/>
        <rFont val="ＭＳ Ｐゴシック"/>
        <family val="3"/>
        <charset val="134"/>
        <scheme val="minor"/>
      </rPr>
      <t>码</t>
    </r>
    <phoneticPr fontId="95"/>
  </si>
  <si>
    <r>
      <t>工作</t>
    </r>
    <r>
      <rPr>
        <sz val="11"/>
        <color theme="1"/>
        <rFont val="ＭＳ Ｐゴシック"/>
        <family val="3"/>
        <charset val="134"/>
        <scheme val="minor"/>
      </rPr>
      <t>单</t>
    </r>
    <r>
      <rPr>
        <sz val="11"/>
        <color indexed="8"/>
        <rFont val="宋体"/>
        <charset val="134"/>
      </rPr>
      <t xml:space="preserve">位名称
</t>
    </r>
    <r>
      <rPr>
        <sz val="11"/>
        <color rgb="FFFF0000"/>
        <rFont val="ＭＳ Ｐゴシック"/>
        <family val="3"/>
        <charset val="128"/>
        <scheme val="minor"/>
      </rPr>
      <t>全称</t>
    </r>
    <phoneticPr fontId="95"/>
  </si>
  <si>
    <r>
      <t xml:space="preserve">経費支弁者TEL
</t>
    </r>
    <r>
      <rPr>
        <sz val="11"/>
        <color rgb="FFFF0000"/>
        <rFont val="ＭＳ Ｐゴシック"/>
        <family val="3"/>
        <charset val="128"/>
        <scheme val="minor"/>
      </rPr>
      <t>可家庭号</t>
    </r>
    <r>
      <rPr>
        <sz val="11"/>
        <color rgb="FFFF0000"/>
        <rFont val="ＭＳ Ｐゴシック"/>
        <family val="3"/>
        <charset val="134"/>
        <scheme val="minor"/>
      </rPr>
      <t>码</t>
    </r>
    <phoneticPr fontId="95"/>
  </si>
  <si>
    <r>
      <t>地址（</t>
    </r>
    <r>
      <rPr>
        <sz val="11"/>
        <color theme="1"/>
        <rFont val="ＭＳ Ｐゴシック"/>
        <family val="3"/>
        <charset val="134"/>
        <scheme val="minor"/>
      </rPr>
      <t>单</t>
    </r>
    <r>
      <rPr>
        <sz val="11"/>
        <color indexed="8"/>
        <rFont val="宋体"/>
        <charset val="134"/>
      </rPr>
      <t>位附近）</t>
    </r>
    <phoneticPr fontId="95"/>
  </si>
  <si>
    <t>担保人姓名</t>
    <phoneticPr fontId="95"/>
  </si>
  <si>
    <t>担保人称呼</t>
    <phoneticPr fontId="95"/>
  </si>
  <si>
    <t>最后一次离日日期</t>
    <phoneticPr fontId="95"/>
  </si>
  <si>
    <t>最后一次来日日期</t>
    <phoneticPr fontId="95"/>
  </si>
  <si>
    <r>
      <t xml:space="preserve">来日次数
</t>
    </r>
    <r>
      <rPr>
        <sz val="11"/>
        <color rgb="FFFF0000"/>
        <rFont val="ＭＳ Ｐゴシック"/>
        <family val="3"/>
        <charset val="128"/>
        <scheme val="minor"/>
      </rPr>
      <t>有来日</t>
    </r>
    <r>
      <rPr>
        <sz val="11"/>
        <color rgb="FFFF0000"/>
        <rFont val="ＭＳ Ｐゴシック"/>
        <family val="3"/>
        <charset val="134"/>
        <scheme val="minor"/>
      </rPr>
      <t>过</t>
    </r>
    <r>
      <rPr>
        <sz val="11"/>
        <color rgb="FFFF0000"/>
        <rFont val="ＭＳ Ｐゴシック"/>
        <family val="3"/>
        <charset val="128"/>
        <scheme val="minor"/>
      </rPr>
      <t>者填</t>
    </r>
    <phoneticPr fontId="95"/>
  </si>
  <si>
    <r>
      <t>有无来日</t>
    </r>
    <r>
      <rPr>
        <sz val="11"/>
        <color theme="1"/>
        <rFont val="ＭＳ Ｐゴシック"/>
        <family val="3"/>
        <charset val="134"/>
        <scheme val="minor"/>
      </rPr>
      <t>过</t>
    </r>
    <r>
      <rPr>
        <sz val="11"/>
        <color theme="1"/>
        <rFont val="ＭＳ Ｐゴシック"/>
        <family val="3"/>
        <charset val="134"/>
        <scheme val="minor"/>
      </rPr>
      <t>？</t>
    </r>
    <phoneticPr fontId="95"/>
  </si>
  <si>
    <r>
      <t>拒</t>
    </r>
    <r>
      <rPr>
        <sz val="11"/>
        <color theme="1"/>
        <rFont val="ＭＳ Ｐゴシック"/>
        <family val="3"/>
        <charset val="134"/>
        <scheme val="minor"/>
      </rPr>
      <t>签</t>
    </r>
    <r>
      <rPr>
        <sz val="11"/>
        <color indexed="8"/>
        <rFont val="宋体"/>
        <charset val="134"/>
      </rPr>
      <t xml:space="preserve">次数
</t>
    </r>
    <r>
      <rPr>
        <sz val="11"/>
        <color rgb="FFFF0000"/>
        <rFont val="ＭＳ Ｐゴシック"/>
        <family val="3"/>
        <charset val="128"/>
        <scheme val="minor"/>
      </rPr>
      <t>有申</t>
    </r>
    <r>
      <rPr>
        <sz val="11"/>
        <color rgb="FFFF0000"/>
        <rFont val="ＭＳ Ｐゴシック"/>
        <family val="3"/>
        <charset val="134"/>
        <scheme val="minor"/>
      </rPr>
      <t>请历</t>
    </r>
    <r>
      <rPr>
        <sz val="11"/>
        <color rgb="FFFF0000"/>
        <rFont val="ＭＳ Ｐゴシック"/>
        <family val="3"/>
        <charset val="128"/>
        <scheme val="minor"/>
      </rPr>
      <t>者填</t>
    </r>
    <phoneticPr fontId="95"/>
  </si>
  <si>
    <r>
      <t xml:space="preserve">申請次数
</t>
    </r>
    <r>
      <rPr>
        <sz val="11"/>
        <color rgb="FFFF0000"/>
        <rFont val="ＭＳ Ｐゴシック"/>
        <family val="3"/>
        <charset val="128"/>
        <scheme val="minor"/>
      </rPr>
      <t>有申</t>
    </r>
    <r>
      <rPr>
        <sz val="11"/>
        <color rgb="FFFF0000"/>
        <rFont val="ＭＳ Ｐゴシック"/>
        <family val="3"/>
        <charset val="134"/>
        <scheme val="minor"/>
      </rPr>
      <t>请历</t>
    </r>
    <r>
      <rPr>
        <sz val="11"/>
        <color rgb="FFFF0000"/>
        <rFont val="ＭＳ Ｐゴシック"/>
        <family val="3"/>
        <charset val="128"/>
        <scheme val="minor"/>
      </rPr>
      <t>者填</t>
    </r>
    <phoneticPr fontId="95"/>
  </si>
  <si>
    <r>
      <t>是否有申</t>
    </r>
    <r>
      <rPr>
        <sz val="11"/>
        <color theme="1"/>
        <rFont val="ＭＳ Ｐゴシック"/>
        <family val="3"/>
        <charset val="134"/>
        <scheme val="minor"/>
      </rPr>
      <t>请过在留</t>
    </r>
    <phoneticPr fontId="95"/>
  </si>
  <si>
    <r>
      <t>等</t>
    </r>
    <r>
      <rPr>
        <sz val="11"/>
        <color theme="1"/>
        <rFont val="ＭＳ Ｐゴシック"/>
        <family val="3"/>
        <charset val="134"/>
        <scheme val="minor"/>
      </rPr>
      <t>级和分数</t>
    </r>
    <phoneticPr fontId="95"/>
  </si>
  <si>
    <r>
      <t>日</t>
    </r>
    <r>
      <rPr>
        <sz val="11"/>
        <color theme="1"/>
        <rFont val="ＭＳ Ｐゴシック"/>
        <family val="3"/>
        <charset val="134"/>
        <scheme val="minor"/>
      </rPr>
      <t xml:space="preserve">语等级名称
</t>
    </r>
    <r>
      <rPr>
        <sz val="11"/>
        <color rgb="FFFF0000"/>
        <rFont val="ＭＳ Ｐゴシック"/>
        <family val="3"/>
        <charset val="128"/>
        <scheme val="minor"/>
      </rPr>
      <t>已考</t>
    </r>
    <r>
      <rPr>
        <sz val="11"/>
        <color rgb="FFFF0000"/>
        <rFont val="ＭＳ Ｐゴシック"/>
        <family val="3"/>
        <charset val="134"/>
        <scheme val="minor"/>
      </rPr>
      <t>过级</t>
    </r>
    <r>
      <rPr>
        <sz val="11"/>
        <color rgb="FFFF0000"/>
        <rFont val="ＭＳ Ｐゴシック"/>
        <family val="3"/>
        <charset val="128"/>
        <scheme val="minor"/>
      </rPr>
      <t>者填</t>
    </r>
    <phoneticPr fontId="95"/>
  </si>
  <si>
    <r>
      <t>至今已学</t>
    </r>
    <r>
      <rPr>
        <sz val="11"/>
        <color theme="1"/>
        <rFont val="ＭＳ Ｐゴシック"/>
        <family val="3"/>
        <charset val="134"/>
        <scheme val="minor"/>
      </rPr>
      <t>课时</t>
    </r>
    <r>
      <rPr>
        <sz val="11"/>
        <color indexed="8"/>
        <rFont val="宋体"/>
        <charset val="134"/>
      </rPr>
      <t xml:space="preserve">数
</t>
    </r>
    <r>
      <rPr>
        <sz val="11"/>
        <color rgb="FFFF0000"/>
        <rFont val="ＭＳ Ｐゴシック"/>
        <family val="3"/>
        <charset val="128"/>
        <scheme val="minor"/>
      </rPr>
      <t>既習時間数:xxx時間</t>
    </r>
    <phoneticPr fontId="95"/>
  </si>
  <si>
    <r>
      <t>培</t>
    </r>
    <r>
      <rPr>
        <sz val="11"/>
        <color theme="1"/>
        <rFont val="ＭＳ Ｐゴシック"/>
        <family val="3"/>
        <charset val="134"/>
        <scheme val="minor"/>
      </rPr>
      <t xml:space="preserve">训修了月
</t>
    </r>
    <r>
      <rPr>
        <sz val="11"/>
        <color rgb="FFFF0000"/>
        <rFont val="ＭＳ Ｐゴシック"/>
        <family val="3"/>
        <charset val="128"/>
        <scheme val="minor"/>
      </rPr>
      <t>加00的8位数字</t>
    </r>
    <phoneticPr fontId="95"/>
  </si>
  <si>
    <r>
      <t>培</t>
    </r>
    <r>
      <rPr>
        <sz val="11"/>
        <color theme="1"/>
        <rFont val="ＭＳ Ｐゴシック"/>
        <family val="3"/>
        <charset val="134"/>
        <scheme val="minor"/>
      </rPr>
      <t xml:space="preserve">训开始月
</t>
    </r>
    <r>
      <rPr>
        <sz val="11"/>
        <color rgb="FFFF0000"/>
        <rFont val="ＭＳ Ｐゴシック"/>
        <family val="3"/>
        <charset val="128"/>
        <scheme val="minor"/>
      </rPr>
      <t>加00的8位数字</t>
    </r>
    <phoneticPr fontId="95"/>
  </si>
  <si>
    <r>
      <t>日</t>
    </r>
    <r>
      <rPr>
        <sz val="11"/>
        <color theme="1"/>
        <rFont val="ＭＳ Ｐゴシック"/>
        <family val="3"/>
        <charset val="134"/>
        <scheme val="minor"/>
      </rPr>
      <t>语培训学校
无证书者，必须有培训学校的校名</t>
    </r>
    <phoneticPr fontId="95"/>
  </si>
  <si>
    <r>
      <t>最</t>
    </r>
    <r>
      <rPr>
        <sz val="11"/>
        <color theme="1"/>
        <rFont val="ＭＳ Ｐゴシック"/>
        <family val="3"/>
        <charset val="134"/>
        <scheme val="minor"/>
      </rPr>
      <t>终</t>
    </r>
    <r>
      <rPr>
        <sz val="11"/>
        <color indexed="8"/>
        <rFont val="宋体"/>
        <charset val="134"/>
      </rPr>
      <t>学</t>
    </r>
    <r>
      <rPr>
        <sz val="11"/>
        <color theme="1"/>
        <rFont val="ＭＳ Ｐゴシック"/>
        <family val="3"/>
        <charset val="134"/>
        <scheme val="minor"/>
      </rPr>
      <t>历毕业</t>
    </r>
    <r>
      <rPr>
        <sz val="11"/>
        <color indexed="8"/>
        <rFont val="宋体"/>
        <charset val="134"/>
      </rPr>
      <t xml:space="preserve">后的目前学校在籍状况
</t>
    </r>
    <r>
      <rPr>
        <sz val="11"/>
        <color rgb="FFFF0000"/>
        <rFont val="ＭＳ Ｐゴシック"/>
        <family val="3"/>
        <charset val="128"/>
        <scheme val="minor"/>
      </rPr>
      <t>xx大学二年時在学中</t>
    </r>
    <phoneticPr fontId="95"/>
  </si>
  <si>
    <r>
      <t xml:space="preserve">最终学历毕业年月
</t>
    </r>
    <r>
      <rPr>
        <sz val="11"/>
        <color rgb="FFFF0000"/>
        <rFont val="ＭＳ Ｐゴシック"/>
        <family val="3"/>
        <charset val="128"/>
        <scheme val="minor"/>
      </rPr>
      <t>加00的8位数字</t>
    </r>
    <phoneticPr fontId="95"/>
  </si>
  <si>
    <r>
      <t>已</t>
    </r>
    <r>
      <rPr>
        <sz val="11"/>
        <color theme="1"/>
        <rFont val="ＭＳ Ｐゴシック"/>
        <family val="3"/>
        <charset val="134"/>
        <scheme val="minor"/>
      </rPr>
      <t xml:space="preserve">毕业
</t>
    </r>
    <r>
      <rPr>
        <sz val="11"/>
        <color theme="1"/>
        <rFont val="ＭＳ Ｐゴシック"/>
        <family val="3"/>
        <charset val="134"/>
        <scheme val="minor"/>
      </rPr>
      <t>or</t>
    </r>
    <r>
      <rPr>
        <sz val="11"/>
        <color theme="1"/>
        <rFont val="ＭＳ Ｐゴシック"/>
        <family val="3"/>
        <charset val="134"/>
        <scheme val="minor"/>
      </rPr>
      <t>预毕业</t>
    </r>
    <phoneticPr fontId="95"/>
  </si>
  <si>
    <r>
      <t>毕业</t>
    </r>
    <r>
      <rPr>
        <sz val="11"/>
        <color theme="1"/>
        <rFont val="ＭＳ Ｐゴシック"/>
        <family val="3"/>
        <charset val="134"/>
        <scheme val="minor"/>
      </rPr>
      <t>学校名</t>
    </r>
    <phoneticPr fontId="95"/>
  </si>
  <si>
    <r>
      <t>小学到最</t>
    </r>
    <r>
      <rPr>
        <sz val="11"/>
        <color theme="1"/>
        <rFont val="ＭＳ Ｐゴシック"/>
        <family val="3"/>
        <charset val="134"/>
        <scheme val="minor"/>
      </rPr>
      <t>终</t>
    </r>
    <r>
      <rPr>
        <sz val="11"/>
        <color indexed="8"/>
        <rFont val="宋体"/>
        <charset val="134"/>
      </rPr>
      <t>学</t>
    </r>
    <r>
      <rPr>
        <sz val="11"/>
        <color theme="1"/>
        <rFont val="ＭＳ Ｐゴシック"/>
        <family val="3"/>
        <charset val="134"/>
        <scheme val="minor"/>
      </rPr>
      <t>历</t>
    </r>
    <r>
      <rPr>
        <sz val="11"/>
        <color theme="1"/>
        <rFont val="ＭＳ Ｐゴシック"/>
        <family val="3"/>
        <charset val="134"/>
        <scheme val="minor"/>
      </rPr>
      <t>的年数</t>
    </r>
    <phoneticPr fontId="95"/>
  </si>
  <si>
    <r>
      <t xml:space="preserve">文化程度
</t>
    </r>
    <r>
      <rPr>
        <sz val="11"/>
        <color rgb="FFFF0000"/>
        <rFont val="ＭＳ Ｐゴシック"/>
        <family val="3"/>
        <charset val="128"/>
        <scheme val="minor"/>
      </rPr>
      <t>已</t>
    </r>
    <r>
      <rPr>
        <sz val="11"/>
        <color rgb="FFFF0000"/>
        <rFont val="ＭＳ Ｐゴシック"/>
        <family val="3"/>
        <charset val="134"/>
        <scheme val="minor"/>
      </rPr>
      <t>毕业</t>
    </r>
    <r>
      <rPr>
        <sz val="11"/>
        <color rgb="FFFF0000"/>
        <rFont val="ＭＳ Ｐゴシック"/>
        <family val="3"/>
        <charset val="128"/>
        <scheme val="minor"/>
      </rPr>
      <t>或来日前可</t>
    </r>
    <r>
      <rPr>
        <sz val="11"/>
        <color rgb="FFFF0000"/>
        <rFont val="ＭＳ Ｐゴシック"/>
        <family val="3"/>
        <charset val="134"/>
        <scheme val="minor"/>
      </rPr>
      <t>毕业</t>
    </r>
    <r>
      <rPr>
        <sz val="11"/>
        <color rgb="FFFF0000"/>
        <rFont val="ＭＳ Ｐゴシック"/>
        <family val="3"/>
        <charset val="128"/>
        <scheme val="minor"/>
      </rPr>
      <t>的学</t>
    </r>
    <r>
      <rPr>
        <sz val="11"/>
        <color rgb="FFFF0000"/>
        <rFont val="ＭＳ Ｐゴシック"/>
        <family val="3"/>
        <charset val="134"/>
        <scheme val="minor"/>
      </rPr>
      <t>历</t>
    </r>
    <r>
      <rPr>
        <sz val="11"/>
        <color rgb="FFFF0000"/>
        <rFont val="ＭＳ Ｐゴシック"/>
        <family val="3"/>
        <charset val="128"/>
        <scheme val="minor"/>
      </rPr>
      <t>。高中、中</t>
    </r>
    <r>
      <rPr>
        <sz val="11"/>
        <color rgb="FFFF0000"/>
        <rFont val="ＭＳ Ｐゴシック"/>
        <family val="3"/>
        <charset val="134"/>
        <scheme val="minor"/>
      </rPr>
      <t>专</t>
    </r>
    <r>
      <rPr>
        <sz val="11"/>
        <color rgb="FFFF0000"/>
        <rFont val="ＭＳ Ｐゴシック"/>
        <family val="3"/>
        <charset val="128"/>
        <scheme val="minor"/>
      </rPr>
      <t>都算【高等学校】</t>
    </r>
    <phoneticPr fontId="95"/>
  </si>
  <si>
    <t>QQ号</t>
    <phoneticPr fontId="95"/>
  </si>
  <si>
    <r>
      <t>地址</t>
    </r>
    <r>
      <rPr>
        <sz val="11"/>
        <color rgb="FFFF0000"/>
        <rFont val="ＭＳ Ｐゴシック"/>
        <family val="3"/>
        <charset val="128"/>
        <scheme val="minor"/>
      </rPr>
      <t>（学生，必</t>
    </r>
    <r>
      <rPr>
        <sz val="11"/>
        <color rgb="FFFF0000"/>
        <rFont val="ＭＳ Ｐゴシック"/>
        <family val="3"/>
        <charset val="134"/>
        <scheme val="minor"/>
      </rPr>
      <t>须</t>
    </r>
    <r>
      <rPr>
        <sz val="11"/>
        <color rgb="FFFF0000"/>
        <rFont val="ＭＳ Ｐゴシック"/>
        <family val="3"/>
        <charset val="128"/>
        <scheme val="minor"/>
      </rPr>
      <t>是可通学范</t>
    </r>
    <r>
      <rPr>
        <sz val="11"/>
        <color rgb="FFFF0000"/>
        <rFont val="ＭＳ Ｐゴシック"/>
        <family val="3"/>
        <charset val="134"/>
        <scheme val="minor"/>
      </rPr>
      <t>围</t>
    </r>
    <r>
      <rPr>
        <sz val="11"/>
        <color rgb="FFFF0000"/>
        <rFont val="ＭＳ Ｐゴシック"/>
        <family val="3"/>
        <charset val="128"/>
        <scheme val="minor"/>
      </rPr>
      <t>内的地址）</t>
    </r>
    <phoneticPr fontId="95"/>
  </si>
  <si>
    <r>
      <t>护</t>
    </r>
    <r>
      <rPr>
        <sz val="11"/>
        <color indexed="8"/>
        <rFont val="宋体"/>
        <charset val="134"/>
      </rPr>
      <t>照有効期</t>
    </r>
    <phoneticPr fontId="95"/>
  </si>
  <si>
    <r>
      <t>护</t>
    </r>
    <r>
      <rPr>
        <sz val="11"/>
        <color indexed="8"/>
        <rFont val="宋体"/>
        <charset val="134"/>
      </rPr>
      <t>照号</t>
    </r>
    <phoneticPr fontId="95"/>
  </si>
  <si>
    <t>有無配偶者</t>
    <phoneticPr fontId="95"/>
  </si>
  <si>
    <t>出生地（省市）</t>
    <phoneticPr fontId="95"/>
  </si>
  <si>
    <t>性別</t>
  </si>
  <si>
    <t>生年月日</t>
    <phoneticPr fontId="95"/>
  </si>
  <si>
    <t>姓名拼音</t>
    <phoneticPr fontId="95"/>
  </si>
  <si>
    <t>姓名ｶﾅ</t>
    <phoneticPr fontId="95"/>
  </si>
  <si>
    <t>姓名</t>
    <phoneticPr fontId="95"/>
  </si>
  <si>
    <t>国籍</t>
  </si>
  <si>
    <r>
      <rPr>
        <sz val="11"/>
        <color theme="1"/>
        <rFont val="ＭＳ Ｐゴシック"/>
        <family val="3"/>
        <charset val="134"/>
        <scheme val="minor"/>
      </rPr>
      <t>联</t>
    </r>
    <r>
      <rPr>
        <sz val="11"/>
        <color indexed="8"/>
        <rFont val="宋体"/>
        <charset val="134"/>
      </rPr>
      <t>系人</t>
    </r>
    <phoneticPr fontId="95"/>
  </si>
  <si>
    <t>入管局用中介地址</t>
    <phoneticPr fontId="95"/>
  </si>
  <si>
    <t>入管局用中介名称</t>
    <phoneticPr fontId="95"/>
  </si>
  <si>
    <t>入学許可番号</t>
  </si>
  <si>
    <t>管理番号</t>
  </si>
  <si>
    <t>配偶者有無</t>
  </si>
  <si>
    <t>氏名ｶﾅ</t>
  </si>
  <si>
    <t>手書き項目（４）</t>
  </si>
  <si>
    <t>紹介機関</t>
  </si>
  <si>
    <t>氏名</t>
    <phoneticPr fontId="30"/>
  </si>
  <si>
    <t>氏名英字</t>
    <phoneticPr fontId="30"/>
  </si>
  <si>
    <t>入学許可番号</t>
    <phoneticPr fontId="30"/>
  </si>
  <si>
    <t>管理番号</t>
    <phoneticPr fontId="30"/>
  </si>
  <si>
    <t>手書き項目（３）</t>
    <phoneticPr fontId="30"/>
  </si>
  <si>
    <t>出生地</t>
    <phoneticPr fontId="30"/>
  </si>
  <si>
    <t>旅券番号</t>
    <phoneticPr fontId="30"/>
  </si>
  <si>
    <t>旅券有効期限</t>
    <phoneticPr fontId="30"/>
  </si>
  <si>
    <t>入国前職業</t>
    <phoneticPr fontId="30"/>
  </si>
  <si>
    <t>本国の居住地</t>
    <phoneticPr fontId="30"/>
  </si>
  <si>
    <t>最終学歴</t>
    <phoneticPr fontId="30"/>
  </si>
  <si>
    <t>修学年数</t>
    <phoneticPr fontId="30"/>
  </si>
  <si>
    <t>最終学歴在籍状況</t>
    <phoneticPr fontId="30"/>
  </si>
  <si>
    <t>卒業又は卒業見込年月日</t>
    <phoneticPr fontId="30"/>
  </si>
  <si>
    <t>最終学歴その他</t>
    <phoneticPr fontId="30"/>
  </si>
  <si>
    <t>日本語教育機関</t>
    <phoneticPr fontId="30"/>
  </si>
  <si>
    <t>日本語教育開始日</t>
    <phoneticPr fontId="30"/>
  </si>
  <si>
    <t>日本語教育終了日</t>
    <phoneticPr fontId="30"/>
  </si>
  <si>
    <t>過去の出入国回数</t>
    <phoneticPr fontId="30"/>
  </si>
  <si>
    <t>入国予定年月日</t>
    <phoneticPr fontId="95"/>
  </si>
  <si>
    <t>直近の出入国入国日</t>
    <phoneticPr fontId="30"/>
  </si>
  <si>
    <t>直近の入国年月日</t>
    <phoneticPr fontId="30"/>
  </si>
  <si>
    <t>直近の出国年月日</t>
    <phoneticPr fontId="30"/>
  </si>
  <si>
    <t>経費支弁者氏名</t>
    <phoneticPr fontId="30"/>
  </si>
  <si>
    <t>経費支弁者住所</t>
    <phoneticPr fontId="30"/>
  </si>
  <si>
    <t>経費支弁者TEL</t>
    <phoneticPr fontId="30"/>
  </si>
  <si>
    <t>経費支弁者勤務先TEL</t>
    <phoneticPr fontId="30"/>
  </si>
  <si>
    <t>経費支弁者年収</t>
    <phoneticPr fontId="30"/>
  </si>
  <si>
    <t>卒業証書発行機関名称</t>
    <phoneticPr fontId="30"/>
  </si>
  <si>
    <t>卒業学校名</t>
    <phoneticPr fontId="30"/>
  </si>
  <si>
    <t>卒業年月</t>
    <phoneticPr fontId="30"/>
  </si>
  <si>
    <t>日本語教育を受けた教育機関その他内容（１）</t>
    <phoneticPr fontId="30"/>
  </si>
  <si>
    <t>日本語能力（１）試験名</t>
    <phoneticPr fontId="95"/>
  </si>
  <si>
    <t>日本語能力（２）級又は点数</t>
    <phoneticPr fontId="30"/>
  </si>
  <si>
    <t>年
収</t>
    <phoneticPr fontId="30"/>
  </si>
  <si>
    <t>课
程</t>
    <phoneticPr fontId="30"/>
  </si>
  <si>
    <r>
      <rPr>
        <sz val="12"/>
        <rFont val="SimSun"/>
        <charset val="134"/>
      </rPr>
      <t>エージェント</t>
    </r>
    <r>
      <rPr>
        <sz val="9"/>
        <rFont val="SimSun"/>
        <charset val="134"/>
      </rPr>
      <t xml:space="preserve">
Name of Japanese Language School / Consultancy Agent</t>
    </r>
    <phoneticPr fontId="30"/>
  </si>
  <si>
    <t>手書き項目（２）</t>
  </si>
  <si>
    <t>手書き項目（１）</t>
    <phoneticPr fontId="30"/>
  </si>
  <si>
    <t>11月10日
レート</t>
    <phoneticPr fontId="30"/>
  </si>
  <si>
    <t>会社電話番号
TEL of employment</t>
    <phoneticPr fontId="30"/>
  </si>
  <si>
    <t>経費支弁者職業</t>
    <phoneticPr fontId="30"/>
  </si>
  <si>
    <t>過去の認定申請歴</t>
    <phoneticPr fontId="30"/>
  </si>
  <si>
    <t>不交付回数</t>
    <phoneticPr fontId="30"/>
  </si>
  <si>
    <t>メールアドレス1</t>
    <phoneticPr fontId="30"/>
  </si>
  <si>
    <t>手書き項目（５）</t>
  </si>
  <si>
    <t>特长</t>
    <phoneticPr fontId="30"/>
  </si>
  <si>
    <t>住宿</t>
    <phoneticPr fontId="30"/>
  </si>
  <si>
    <r>
      <t>住宿</t>
    </r>
    <r>
      <rPr>
        <sz val="11"/>
        <color theme="1"/>
        <rFont val="ＭＳ Ｐゴシック"/>
        <family val="3"/>
        <charset val="134"/>
        <scheme val="minor"/>
      </rPr>
      <t/>
    </r>
    <phoneticPr fontId="30"/>
  </si>
  <si>
    <r>
      <rPr>
        <sz val="11"/>
        <color theme="1"/>
        <rFont val="ＭＳ Ｐゴシック"/>
        <family val="3"/>
        <charset val="134"/>
        <scheme val="minor"/>
      </rPr>
      <t>课</t>
    </r>
    <r>
      <rPr>
        <sz val="11"/>
        <color theme="1"/>
        <rFont val="ＭＳ Ｐゴシック"/>
        <family val="2"/>
        <charset val="128"/>
        <scheme val="minor"/>
      </rPr>
      <t>程</t>
    </r>
    <phoneticPr fontId="30"/>
  </si>
  <si>
    <t>その他学歴</t>
    <phoneticPr fontId="30"/>
  </si>
  <si>
    <t xml:space="preserve">・￥33,000　of application fee should be paid at the same time of application.  </t>
    <phoneticPr fontId="30"/>
  </si>
  <si>
    <t>　　● 選考料として応募資料受付時に税込み3,3000円が必要になります。（返還しません）</t>
    <phoneticPr fontId="30"/>
  </si>
  <si>
    <t>TOPへ</t>
    <phoneticPr fontId="30"/>
  </si>
  <si>
    <t>Master</t>
    <phoneticPr fontId="30"/>
  </si>
  <si>
    <t xml:space="preserve">University </t>
    <phoneticPr fontId="30"/>
  </si>
  <si>
    <t>履及その他Personal records'!B131</t>
  </si>
  <si>
    <t>Desired Maior</t>
    <phoneticPr fontId="30"/>
  </si>
  <si>
    <t>志　望　分　野</t>
    <phoneticPr fontId="30"/>
  </si>
  <si>
    <t>MOTHER</t>
    <phoneticPr fontId="30"/>
  </si>
  <si>
    <t>FATHER</t>
    <phoneticPr fontId="30"/>
  </si>
  <si>
    <t>支弁者年収へ</t>
    <phoneticPr fontId="30"/>
  </si>
  <si>
    <t>Occupation</t>
    <phoneticPr fontId="30"/>
  </si>
  <si>
    <t>生年月日</t>
    <phoneticPr fontId="30"/>
  </si>
  <si>
    <t>Date of birth</t>
    <phoneticPr fontId="30"/>
  </si>
  <si>
    <t xml:space="preserve">       Sex</t>
    <phoneticPr fontId="30"/>
  </si>
  <si>
    <r>
      <t>5.</t>
    </r>
    <r>
      <rPr>
        <sz val="12"/>
        <rFont val="SimSun"/>
        <charset val="134"/>
      </rPr>
      <t>　配偶者の有無</t>
    </r>
    <phoneticPr fontId="30"/>
  </si>
  <si>
    <t>Marital Status</t>
    <phoneticPr fontId="30"/>
  </si>
  <si>
    <t>現　住　所</t>
    <phoneticPr fontId="30"/>
  </si>
  <si>
    <t>Place of birth</t>
    <phoneticPr fontId="30"/>
  </si>
  <si>
    <t>Passport No</t>
    <phoneticPr fontId="30"/>
  </si>
  <si>
    <t>旅券有効期限</t>
    <phoneticPr fontId="30"/>
  </si>
  <si>
    <t>入 学 年 月</t>
    <phoneticPr fontId="30"/>
  </si>
  <si>
    <t>Date of admission</t>
    <phoneticPr fontId="30"/>
  </si>
  <si>
    <t xml:space="preserve"> Address</t>
    <phoneticPr fontId="30"/>
  </si>
  <si>
    <r>
      <t>経費支弁者氏名</t>
    </r>
    <r>
      <rPr>
        <sz val="10"/>
        <rFont val="SimSun"/>
        <charset val="134"/>
      </rPr>
      <t xml:space="preserve">
Sponsor's  name</t>
    </r>
    <phoneticPr fontId="30"/>
  </si>
  <si>
    <r>
      <t>住　　所</t>
    </r>
    <r>
      <rPr>
        <sz val="10"/>
        <rFont val="SimSun"/>
        <charset val="134"/>
      </rPr>
      <t xml:space="preserve">
Sponsor's address</t>
    </r>
    <phoneticPr fontId="30"/>
  </si>
  <si>
    <r>
      <t xml:space="preserve">2. </t>
    </r>
    <r>
      <rPr>
        <sz val="14"/>
        <rFont val="SimSun"/>
        <charset val="134"/>
      </rPr>
      <t>氏名</t>
    </r>
    <phoneticPr fontId="30"/>
  </si>
  <si>
    <t>family
Name</t>
    <phoneticPr fontId="30"/>
  </si>
  <si>
    <t>年　収（NPR）</t>
    <phoneticPr fontId="30"/>
  </si>
  <si>
    <t>ネパール</t>
    <phoneticPr fontId="30"/>
  </si>
  <si>
    <t>中介机构地址</t>
    <phoneticPr fontId="30"/>
  </si>
  <si>
    <t>中介信息</t>
    <phoneticPr fontId="30"/>
  </si>
  <si>
    <t>Given
Name</t>
    <phoneticPr fontId="30"/>
  </si>
  <si>
    <t xml:space="preserve"> BELAURI KANCHANPUR SUDURPASHCHIM</t>
  </si>
  <si>
    <t xml:space="preserve"> DAMAK JHAPA KOSHI</t>
  </si>
  <si>
    <t xml:space="preserve"> GANDAKI FUJEL GORKHA</t>
  </si>
  <si>
    <t xml:space="preserve"> GANGADEV ROLPA LUMBINI</t>
  </si>
  <si>
    <t xml:space="preserve"> ITAHARI ITAHARI SUNSARI KOSHI</t>
  </si>
  <si>
    <t xml:space="preserve"> SHAILUNG DOLAKHA BAGMATI</t>
  </si>
  <si>
    <t>AADARSHA DOTI SUDURPASHCHIM</t>
  </si>
  <si>
    <t>AARUGHAT THUMI GORKHA</t>
  </si>
  <si>
    <t>AATHARAI TRIBENI TAPLEJUNG KOSHI</t>
  </si>
  <si>
    <t>AATHBISA DAILEKH KARNALI</t>
  </si>
  <si>
    <t>AJAYAMERU DADELDHURA SUDURPASHCHIM</t>
  </si>
  <si>
    <t>BADHAIYATAL BARDIYA LUMBINI</t>
  </si>
  <si>
    <t>BAHRABISE SINDHUPALCHOK BAGMATI</t>
  </si>
  <si>
    <t>BANGLACHULI DANG LUMBINI</t>
  </si>
  <si>
    <t>BARDAGHAT NAWALPARASI LUMBINI</t>
  </si>
  <si>
    <t>BARDIBAS MAHOTTARI MADHESH</t>
  </si>
  <si>
    <t>BARENG BAGLUNG GANDAKI</t>
  </si>
  <si>
    <t>BARHABIS SINDHUPALCHOK BAGMATI</t>
  </si>
  <si>
    <t>BARIYARPATTI SIRAHA MADHESH</t>
  </si>
  <si>
    <t>BELAKA UDAYAPUR KOSHI</t>
  </si>
  <si>
    <t>BELAURI KANCHANPUR SUDURPASHCHIM</t>
  </si>
  <si>
    <t>BHADRAPUR JHAPA KOSHI</t>
  </si>
  <si>
    <t>BHERI JAJARKOT KARNALI</t>
  </si>
  <si>
    <t>BHERIGANGA SURKHET KARNALI</t>
  </si>
  <si>
    <t>BHIMSENTHAPA GORKHA GANDAKI</t>
  </si>
  <si>
    <t>BHUMIKASTHAN KHILJI ARGHAKHANCHI</t>
  </si>
  <si>
    <t>BIDUR NUWAKOT BAGMATI</t>
  </si>
  <si>
    <t>BIGU DOLAKHA BAGMATI</t>
  </si>
  <si>
    <t>BIRATNAGAR MORANG KOSHI</t>
  </si>
  <si>
    <t>BIRENDRANAGAR SURKHET KARNALI</t>
  </si>
  <si>
    <t>BIRUWA SYANGJA GANDAKI</t>
  </si>
  <si>
    <t>BUDDHASHANTI JHAPA KOSHI</t>
  </si>
  <si>
    <t>CHAINPUR SANKHUWASABHA KOSHI</t>
  </si>
  <si>
    <t>CHANGUNARAYAN BHAKTAPUR BAGMATI</t>
  </si>
  <si>
    <t>CHANKHELI HUMLA KARNALI</t>
  </si>
  <si>
    <t>Chaubise Dhankuta Koshi</t>
  </si>
  <si>
    <t>CHAUNRIDEURALI KAVREPALANCHOK BAGMATI</t>
  </si>
  <si>
    <t>CHHATHAR JORPATI DHANKUTA KOSHI</t>
  </si>
  <si>
    <t>CHHATRADEV ARGHAKHANCHI LUMBINI</t>
  </si>
  <si>
    <t>CHHATRESHWORI SALYAN KARNALI</t>
  </si>
  <si>
    <t>CHHEDAGAD JAJARKOT KARNALI</t>
  </si>
  <si>
    <t>CHINGAD SURKHET KARNALI</t>
  </si>
  <si>
    <t>CHULACHULI ILAM KOSHI</t>
  </si>
  <si>
    <t>DAMAK JHAPA KOSHI</t>
  </si>
  <si>
    <t>DEVDAHA RUPANDEHI LUMBINI</t>
  </si>
  <si>
    <t>DEWAHI KARMAIYA RAUTAHAT</t>
  </si>
  <si>
    <t>DHANGADHI KAILALI</t>
  </si>
  <si>
    <t>DHARAN SUNSARI</t>
  </si>
  <si>
    <t>DHUNIBESHI BHANJYANG POKHARI DHADING</t>
  </si>
  <si>
    <t>DORAMBA SHAILUNG RAMECHHAP BAGMATI</t>
  </si>
  <si>
    <t>DULLU DAILEKH KARNALI</t>
  </si>
  <si>
    <t>DUNGESHWOR DAILEKH KARNALI</t>
  </si>
  <si>
    <t>DURGATHALI BAJHANG SUDURPASHCHIM</t>
  </si>
  <si>
    <t>GANDAKI FUJEL GORKHA GANDAKI</t>
  </si>
  <si>
    <t>GANDAKI GORKHA GANDAKI</t>
  </si>
  <si>
    <t>GAURADAHA JHAPA KOSHI</t>
  </si>
  <si>
    <t>GERUWA BARDIYA LUMBINI</t>
  </si>
  <si>
    <t>GHORAHI DANG LUMBINI</t>
  </si>
  <si>
    <t>GODAWARI KAILALI SUDURPASHCHIM</t>
  </si>
  <si>
    <t>GORKHA TAPLE GORKHA</t>
  </si>
  <si>
    <t xml:space="preserve">HALDIBARI JHAPA KOSHI </t>
  </si>
  <si>
    <t>INARUWA SUNSARI KOSHI</t>
  </si>
  <si>
    <t>JORAYAL DOTI SUDURPASHCHIM</t>
  </si>
  <si>
    <t>JOSHIPUR KAILALI SUDURPASHCHIM</t>
  </si>
  <si>
    <t>JUNICHANDE JAJARKOT KARNALI</t>
  </si>
  <si>
    <t>JWALAMUKHI CHULIDANDA DHADING</t>
  </si>
  <si>
    <t>K.I.SINGH DOTI SUDURPASHCHIM</t>
  </si>
  <si>
    <t>KAKANI NUWAKOT BAGMATI</t>
  </si>
  <si>
    <t>KALIKA RASUWA BAGMATI</t>
  </si>
  <si>
    <t>KALINCHOK DOLAKHA BAGMATI</t>
  </si>
  <si>
    <t>KAMAL JHAPA KOSHI</t>
  </si>
  <si>
    <t>KANAKAI JHAPA  KOSHI</t>
  </si>
  <si>
    <t>KANAKASUNDARI JUMLA KARNALI</t>
  </si>
  <si>
    <t>Kanchan Rupandehi Lumbini</t>
  </si>
  <si>
    <t>KANEPOKHARI MORANG KOSHI</t>
  </si>
  <si>
    <t>KATARI UDAYAPUR KOSHI</t>
  </si>
  <si>
    <t>KEDARSYUN BAJHANG SUDURPASHCHIM</t>
  </si>
  <si>
    <t>KHANDACHAKRA KALIKOT KARNALI</t>
  </si>
  <si>
    <t>KHANDADEVI RAMECHHAP BAGMATI</t>
  </si>
  <si>
    <t>KHAPTAD CHHANNA BAJHANG SUDURPASHCHIM</t>
  </si>
  <si>
    <t>KOLHABI PADARI BARA</t>
  </si>
  <si>
    <t>KRISHNAPUR KANCHANPUR SUDURPASHCHIM</t>
  </si>
  <si>
    <t>KUSHMA PARBAT GANDAKI</t>
  </si>
  <si>
    <t>LAMKICHUHA KAILALI SUDURPASHCHIM</t>
  </si>
  <si>
    <t>LETANG MORANG KOSHI</t>
  </si>
  <si>
    <t>LIKHUTAMAKOSHI RAMECHHAP BAGMATI</t>
  </si>
  <si>
    <t>LISANKHU PAKHAR SINDHUPALCHOK BAGMATI</t>
  </si>
  <si>
    <t>MANAHARI MAKAWANPUR BAGMATI</t>
  </si>
  <si>
    <t xml:space="preserve">MANDANDEUPUR KAVREPALANCHOK </t>
  </si>
  <si>
    <t>MANDANDEUPUR KAVREPALANCHOK BAGMATI</t>
  </si>
  <si>
    <t xml:space="preserve">MANEBHANJYANG OKHALDHUNGA </t>
  </si>
  <si>
    <t>MANGALA MYAGDI GANDAKI</t>
  </si>
  <si>
    <t>MAPYA DUDHKOSHI BASA SOLUKHUMBU</t>
  </si>
  <si>
    <t>MELAMCHI SINDHUPALCHOK BAGMATI</t>
  </si>
  <si>
    <t>MELLEKH ACHHAM SUDURPASHCHIM</t>
  </si>
  <si>
    <t>MIKLAJUNG MORANG KOSHI</t>
  </si>
  <si>
    <t>MIKLAJUNG PANCHTHAR KOSHI</t>
  </si>
  <si>
    <t>MIKWAKHOLA TAPLEJUNG KOSHI</t>
  </si>
  <si>
    <t>MITHILA DHANUSHA MADHESH</t>
  </si>
  <si>
    <t>NAMOBUDDHA KAVREPALANCHOK BAGMATI</t>
  </si>
  <si>
    <t>NARHARINATH KALIKOT KARNALI</t>
  </si>
  <si>
    <t>PANCHAPURI SURKHET KARNALI</t>
  </si>
  <si>
    <t>PANCHESHWOR BAITADI  SUDURPASHCHIM</t>
  </si>
  <si>
    <t>PANCHKHAPAN  SANKHUWASABHA KOSHI</t>
  </si>
  <si>
    <t>PANCHPOKHARI THANGPAL SINDHUPALCHOK BAGMATI</t>
  </si>
  <si>
    <t>PANINI ARGHAKHANCHI LUMBINI</t>
  </si>
  <si>
    <t>PATHARI SHANISHCHARE MORANG KOSHI</t>
  </si>
  <si>
    <t>PHIKKAL SINDHULI BAGMATI</t>
  </si>
  <si>
    <t>PUNARBAS KANCHANPUR SUDURPASHCHIM</t>
  </si>
  <si>
    <t>PURCHAUDI BAITADI SUDURPASHCHIM</t>
  </si>
  <si>
    <t>RAMAROSHAN ACHHAM SUDURPASHCHIM</t>
  </si>
  <si>
    <t>RAMGRAM NAWALPARASI LUMBINI</t>
  </si>
  <si>
    <t>RANGELI  MORANG KOSHI</t>
  </si>
  <si>
    <t>RAPTI DEUKHURI DANG LUMBINI</t>
  </si>
  <si>
    <t>RATUWAMAI MORANG KOSHI</t>
  </si>
  <si>
    <t>SAHIDBHUMI DHANKUTA KOSHI</t>
  </si>
  <si>
    <t>Sainamaina Rupandehi Lumbini</t>
  </si>
  <si>
    <t>SANDHIKHARKA ARGHAKHANCHI LUMBINI</t>
  </si>
  <si>
    <t>SANGURIGADHI DHANKUTA KOSHI</t>
  </si>
  <si>
    <t>SANNI TRIVENI KALIKOT KARNALI</t>
  </si>
  <si>
    <t>SHAILUNG DOLAKHA BAGMATI</t>
  </si>
  <si>
    <t>SHARADA SALYAN KARNALI</t>
  </si>
  <si>
    <t>SHIKHAR DOTI SUDURPASHCHIM</t>
  </si>
  <si>
    <t>SHIVAPURI NUWAKOT BAGMATI</t>
  </si>
  <si>
    <t>SHIVASATAKSHI JHAPA  KOSHI</t>
  </si>
  <si>
    <t>SHIVRAJ KAPILVASTU LUMBINI</t>
  </si>
  <si>
    <t>SHUBHA KALIKA KALIKOT KARNALI</t>
  </si>
  <si>
    <t>SHUKLAGANDAKI　TANAHUN GANDAKI</t>
  </si>
  <si>
    <t>SIDDHICHARAN OKHALDHUNGA KOSHI</t>
  </si>
  <si>
    <t xml:space="preserve">SIRIJANGHA　TAPLEJUNG KOSHI </t>
  </si>
  <si>
    <t>SUNAPATI RAMECHHAP BAGMATI</t>
  </si>
  <si>
    <t>SUNDARBAZAR DHUSENI LAMJUNG</t>
  </si>
  <si>
    <t>SUNWAL NAWALPARASI LUMBINI</t>
  </si>
  <si>
    <t>SURYABINAYAK BHAKTAPUR BAGMATI</t>
  </si>
  <si>
    <t>TARAKESHWOR KATHMANDU BAGMATI</t>
  </si>
  <si>
    <t>THALARABAJHANG SUDURPASHCHIM</t>
  </si>
  <si>
    <t>THATIKANDH DAILEKH KARNALI</t>
  </si>
  <si>
    <t>TIKAPUR KAILALI SUDURPASHCHIM</t>
  </si>
  <si>
    <t>TRIBENI RUKUM KARNALI</t>
  </si>
  <si>
    <t>TRIPURASUNDARI SINDHUPALCHOK BAGMATI</t>
  </si>
  <si>
    <t>TRIYUGA UDAYAPUR KOSHI</t>
  </si>
  <si>
    <t>TUMBEWA PANCHTHAR KOSHI</t>
  </si>
  <si>
    <t>URLABARI MORANG KOSHI</t>
  </si>
  <si>
    <t>VYAS TANAHUN GANDAKI</t>
  </si>
  <si>
    <t>Date of expiration</t>
    <phoneticPr fontId="30"/>
  </si>
  <si>
    <t>Special ability</t>
    <phoneticPr fontId="30"/>
  </si>
  <si>
    <t>8..経費支弁者 Financial Sponsor</t>
    <phoneticPr fontId="30"/>
  </si>
  <si>
    <t>学生氏名</t>
    <phoneticPr fontId="30"/>
  </si>
  <si>
    <t xml:space="preserve"> Name</t>
    <phoneticPr fontId="30"/>
  </si>
  <si>
    <t>4.　 旅券No</t>
    <phoneticPr fontId="30"/>
  </si>
  <si>
    <r>
      <t xml:space="preserve">家人是否有来过或申请过日本？
</t>
    </r>
    <r>
      <rPr>
        <sz val="10"/>
        <rFont val="SimSun"/>
        <charset val="134"/>
      </rPr>
      <t>不按事实申告者，可能会被拒签！</t>
    </r>
    <phoneticPr fontId="30"/>
  </si>
  <si>
    <r>
      <t>続柄</t>
    </r>
    <r>
      <rPr>
        <sz val="10"/>
        <rFont val="SimSun"/>
        <charset val="134"/>
      </rPr>
      <t>(稱呼)</t>
    </r>
  </si>
  <si>
    <r>
      <rPr>
        <b/>
        <sz val="12"/>
        <rFont val="SimSun"/>
        <charset val="134"/>
      </rPr>
      <t xml:space="preserve">14.在日親族  （ 父 </t>
    </r>
    <r>
      <rPr>
        <b/>
        <sz val="12"/>
        <rFont val="ＭＳ Ｐゴシック"/>
        <family val="3"/>
        <charset val="134"/>
      </rPr>
      <t>・</t>
    </r>
    <r>
      <rPr>
        <b/>
        <sz val="12"/>
        <rFont val="SimSun"/>
        <charset val="134"/>
      </rPr>
      <t xml:space="preserve"> 母 </t>
    </r>
    <r>
      <rPr>
        <b/>
        <sz val="12"/>
        <rFont val="ＭＳ Ｐゴシック"/>
        <family val="3"/>
        <charset val="134"/>
      </rPr>
      <t>・</t>
    </r>
    <r>
      <rPr>
        <b/>
        <sz val="12"/>
        <rFont val="SimSun"/>
        <charset val="134"/>
      </rPr>
      <t xml:space="preserve"> 配偶者 </t>
    </r>
    <r>
      <rPr>
        <b/>
        <sz val="12"/>
        <rFont val="ＭＳ Ｐゴシック"/>
        <family val="3"/>
        <charset val="134"/>
      </rPr>
      <t>・</t>
    </r>
    <r>
      <rPr>
        <b/>
        <sz val="12"/>
        <rFont val="SimSun"/>
        <charset val="134"/>
      </rPr>
      <t xml:space="preserve"> 子 </t>
    </r>
    <r>
      <rPr>
        <b/>
        <sz val="12"/>
        <rFont val="ＭＳ Ｐゴシック"/>
        <family val="3"/>
        <charset val="134"/>
      </rPr>
      <t>・</t>
    </r>
    <r>
      <rPr>
        <b/>
        <sz val="12"/>
        <rFont val="SimSun"/>
        <charset val="134"/>
      </rPr>
      <t xml:space="preserve"> 兄弟姉妹など ）　及び同居者</t>
    </r>
    <r>
      <rPr>
        <sz val="11"/>
        <rFont val="SimSun"/>
        <charset val="134"/>
      </rPr>
      <t xml:space="preserve">
Family in Japan (Father, Mother, Spouse, Son, Daughter, Brother, Sister or others) or co-residents</t>
    </r>
  </si>
  <si>
    <r>
      <t>勤務先</t>
    </r>
    <r>
      <rPr>
        <sz val="12"/>
        <rFont val="ＭＳ Ｐゴシック"/>
        <family val="3"/>
        <charset val="134"/>
      </rPr>
      <t>・</t>
    </r>
    <r>
      <rPr>
        <sz val="12"/>
        <rFont val="SimSun"/>
        <charset val="134"/>
      </rPr>
      <t>通学先</t>
    </r>
  </si>
  <si>
    <r>
      <rPr>
        <b/>
        <sz val="12"/>
        <rFont val="SimSun"/>
        <charset val="134"/>
      </rPr>
      <t>15.中介機構　</t>
    </r>
    <r>
      <rPr>
        <sz val="12"/>
        <rFont val="SimSun"/>
        <charset val="134"/>
      </rPr>
      <t>（Consultancy Agent）</t>
    </r>
    <phoneticPr fontId="30"/>
  </si>
  <si>
    <t>履　歴　書（Personal records）</t>
    <phoneticPr fontId="30"/>
  </si>
  <si>
    <r>
      <t xml:space="preserve">確認事項　Checks जांचने योग्य आइटम 
</t>
    </r>
    <r>
      <rPr>
        <sz val="11"/>
        <color rgb="FFFF0000"/>
        <rFont val="SimSun"/>
        <charset val="134"/>
      </rPr>
      <t>間違えるとCOEの申請ができなくなりますので、必ず再確認してください。</t>
    </r>
    <r>
      <rPr>
        <sz val="14"/>
        <color rgb="FFFF0000"/>
        <rFont val="SimSun"/>
        <charset val="134"/>
      </rPr>
      <t xml:space="preserve">
</t>
    </r>
    <r>
      <rPr>
        <sz val="12"/>
        <color rgb="FFFF0000"/>
        <rFont val="SimSun"/>
        <charset val="134"/>
      </rPr>
      <t>If you make a mistake, you will not be able to apply for a COE, so be sure to double-check.
यदि आप कोई गलती करते हैं, तो आप सीओई के लिए आवेदन नहीं कर पाएंगे, इसलिए दोबारा जांच अवश्य कर लें।</t>
    </r>
    <phoneticPr fontId="30"/>
  </si>
  <si>
    <t>5.特長</t>
    <rPh sb="2" eb="4">
      <t>トクチョウ</t>
    </rPh>
    <phoneticPr fontId="30"/>
  </si>
  <si>
    <t>農業専業</t>
    <phoneticPr fontId="30"/>
  </si>
  <si>
    <t>1.  出 生 地</t>
    <phoneticPr fontId="30"/>
  </si>
  <si>
    <t>学校種別
Category of School</t>
    <phoneticPr fontId="30"/>
  </si>
  <si>
    <t xml:space="preserve">最終学歴
 Education </t>
    <phoneticPr fontId="30"/>
  </si>
  <si>
    <t>在籍状況
Registered enrollment</t>
    <phoneticPr fontId="30"/>
  </si>
  <si>
    <t xml:space="preserve">  卒業年月
Date of graduation or expected graduation(畢業或畢業預定年月)</t>
    <phoneticPr fontId="30"/>
  </si>
  <si>
    <t>卒業証書発行機関
Graduation Diploma issuing institution</t>
    <phoneticPr fontId="30"/>
  </si>
  <si>
    <t xml:space="preserve"> 氏 名</t>
    <phoneticPr fontId="30"/>
  </si>
  <si>
    <t>Name</t>
    <phoneticPr fontId="30"/>
  </si>
  <si>
    <r>
      <t>4  学　費</t>
    </r>
    <r>
      <rPr>
        <sz val="12"/>
        <color indexed="8"/>
        <rFont val="ＭＳ Ｐゴシック"/>
        <family val="3"/>
        <charset val="134"/>
      </rPr>
      <t>　(円、</t>
    </r>
    <r>
      <rPr>
        <sz val="12"/>
        <color indexed="10"/>
        <rFont val="ＭＳ Ｐゴシック"/>
        <family val="3"/>
        <charset val="134"/>
      </rPr>
      <t>別途10%の消費税かかります</t>
    </r>
    <r>
      <rPr>
        <sz val="12"/>
        <color indexed="8"/>
        <rFont val="ＭＳ Ｐゴシック"/>
        <family val="3"/>
        <charset val="134"/>
      </rPr>
      <t>)</t>
    </r>
    <phoneticPr fontId="30"/>
  </si>
  <si>
    <t>在学期間、何年次在学中か分かるように。Need To include current year of studying level and period of study in university</t>
  </si>
  <si>
    <t>copyだけです。原本を送ってきた場合、返還しません。Only Copy in Case of Original we cannot return back</t>
  </si>
  <si>
    <t>なるべく用意してください(Make Ready)</t>
  </si>
  <si>
    <r>
      <t>必要書類</t>
    </r>
    <r>
      <rPr>
        <sz val="11"/>
        <color rgb="FFFF0000"/>
        <rFont val="ＭＳ Ｐゴシック"/>
        <family val="3"/>
        <charset val="128"/>
        <scheme val="minor"/>
      </rPr>
      <t>（必ず順番で）</t>
    </r>
    <phoneticPr fontId="95"/>
  </si>
  <si>
    <t>注意事項</t>
    <phoneticPr fontId="95"/>
  </si>
  <si>
    <t>この「checklist」</t>
    <phoneticPr fontId="95"/>
  </si>
  <si>
    <t>ロ</t>
    <phoneticPr fontId="95"/>
  </si>
  <si>
    <t xml:space="preserve">このchecklistは全員に必要です（This Check list is need for all applicants）Please send with original document </t>
    <phoneticPr fontId="95"/>
  </si>
  <si>
    <r>
      <t xml:space="preserve">３ヶ月以内の写真　 4 枚 
</t>
    </r>
    <r>
      <rPr>
        <sz val="10"/>
        <color rgb="FFFF0000"/>
        <rFont val="游明朝"/>
        <family val="1"/>
        <charset val="128"/>
      </rPr>
      <t>裏に氏名と生年月日を書いてください</t>
    </r>
    <r>
      <rPr>
        <sz val="10"/>
        <color rgb="FF000000"/>
        <rFont val="游明朝"/>
        <family val="1"/>
        <charset val="128"/>
      </rPr>
      <t>（Please write name and date of birth back side of Photo）Edited Photo is no acceptable.</t>
    </r>
    <phoneticPr fontId="95"/>
  </si>
  <si>
    <t>日本語受験票の写真とかと同じ顔の写真を使う場合、COE申請しません！ご了承ください！If you use the same photo of the same face as the photo on the Japanese Language TEST examination voucher from 3 months ago, we will not apply for COE! Please understand that we will not apply for COE!</t>
    <phoneticPr fontId="95"/>
  </si>
  <si>
    <r>
      <t>卒業証明書
[</t>
    </r>
    <r>
      <rPr>
        <sz val="10"/>
        <color rgb="FFFF0000"/>
        <rFont val="游明朝"/>
        <family val="1"/>
        <charset val="128"/>
      </rPr>
      <t>PROVISIONAL CERTIFICATE</t>
    </r>
    <r>
      <rPr>
        <sz val="10"/>
        <color rgb="FF000000"/>
        <rFont val="游明朝"/>
        <family val="1"/>
        <charset val="128"/>
      </rPr>
      <t>]</t>
    </r>
    <phoneticPr fontId="95"/>
  </si>
  <si>
    <t>学校からの卒業証書ではありません。No Character Certificate
普通の高校卒業の場合はNEBから、For Higher School Graduation from NEB)
専門学校の場合は技術教育＆職業訓練評議会から、If Vocational School Then From CTEVT)
大学卒業の場合の場合はTU(Tribhuwan University )から発行したもの。If Bachelor Degree the Certiicate form 
確認：学校名・住所・学生の氏名・生年月日・卒業した年月
(Alert :Check School Name address and student name date of birth and date of graduation.)</t>
    <phoneticPr fontId="95"/>
  </si>
  <si>
    <r>
      <t>願書と</t>
    </r>
    <r>
      <rPr>
        <u/>
        <sz val="8"/>
        <color theme="10"/>
        <rFont val="ＭＳ Ｐゴシック"/>
        <family val="3"/>
        <charset val="128"/>
        <scheme val="minor"/>
      </rPr>
      <t xml:space="preserve"> 履歴書と理由書　ここからダウンロード
 http://ailc.asia/a1004en.xlsx 
フォームを変えないでください。
他の学生の願書を使って直すて使わないでください。
間違ってしまうので、必ず１人ずつダウンロード 
</t>
    </r>
    <r>
      <rPr>
        <sz val="10.5"/>
        <color rgb="FF000000"/>
        <rFont val="游明朝"/>
        <family val="1"/>
        <charset val="128"/>
      </rPr>
      <t/>
    </r>
    <phoneticPr fontId="95"/>
  </si>
  <si>
    <t>必ず白黒コピーをお願いします
(Black and white Photo Copy of Provisional Certificate)</t>
    <phoneticPr fontId="95"/>
  </si>
  <si>
    <t>日本語能力合格書のcopy＆日本語学習証明書 原本</t>
    <phoneticPr fontId="95"/>
  </si>
  <si>
    <t>合格書は白黒copyだけです。
Send Only Black &amp; White Copy of Original Certificate
原本を送ってきた場合、返還しませんIn Case of sending Original Doc of Japanese language proficiency test we will not return back.
氏名・生年月日・受験番号正しいかどうかを確認
Check Name dob symbol number Twice.</t>
    <phoneticPr fontId="95"/>
  </si>
  <si>
    <t>経費支弁書</t>
    <phoneticPr fontId="95"/>
  </si>
  <si>
    <t>氏名住所は履歴書の家族欄、銀行書類のと一致していること(Name Address should be same in Resume and family list and bank documents)。</t>
    <phoneticPr fontId="95"/>
  </si>
  <si>
    <t xml:space="preserve">銀行の預金証明書 </t>
    <phoneticPr fontId="95"/>
  </si>
  <si>
    <t>銀行明細　　（１年分）</t>
    <phoneticPr fontId="95"/>
  </si>
  <si>
    <t>税金は5％から６％に変わること。しっかりしていないと、次は受け入れません(Tax changed Doc )</t>
    <phoneticPr fontId="95"/>
  </si>
  <si>
    <t>パスポートのcopy</t>
    <phoneticPr fontId="95"/>
  </si>
  <si>
    <t>全ページ(If passport then send all the photo copy of all page if there is record of visit in other country including japan.</t>
    <phoneticPr fontId="95"/>
  </si>
  <si>
    <t>大学在学証明書原本</t>
    <phoneticPr fontId="95"/>
  </si>
  <si>
    <r>
      <t xml:space="preserve"> 卒業証書と高校成績証明書の</t>
    </r>
    <r>
      <rPr>
        <sz val="10"/>
        <color rgb="FFFF0000"/>
        <rFont val="游明朝"/>
        <family val="1"/>
        <charset val="128"/>
      </rPr>
      <t>copy</t>
    </r>
    <phoneticPr fontId="95"/>
  </si>
  <si>
    <t>在職証明書と収入証明書</t>
    <phoneticPr fontId="95"/>
  </si>
  <si>
    <t>その他の説明書と訳文</t>
    <phoneticPr fontId="95"/>
  </si>
  <si>
    <r>
      <t>連絡事項：</t>
    </r>
    <r>
      <rPr>
        <sz val="10"/>
        <color rgb="FFFF0000"/>
        <rFont val="ＭＳ Ｐゴシック"/>
        <family val="3"/>
        <charset val="128"/>
        <scheme val="minor"/>
      </rPr>
      <t>卒業証明書・出生証明書・預金証明書・銀行明細に大きいなミスがある場合、coe申請しませんので、ご注意ください。</t>
    </r>
    <phoneticPr fontId="95"/>
  </si>
  <si>
    <r>
      <t>就学理由及び修了後の予定</t>
    </r>
    <r>
      <rPr>
        <sz val="14"/>
        <rFont val="SimSun"/>
        <charset val="134"/>
      </rPr>
      <t xml:space="preserve"> 
</t>
    </r>
    <r>
      <rPr>
        <sz val="11"/>
        <rFont val="SimSun"/>
        <charset val="134"/>
      </rPr>
      <t xml:space="preserve"> Please describe your reason and purpose for coming to Japan to study, and your plans after completing your studies.</t>
    </r>
    <phoneticPr fontId="30"/>
  </si>
  <si>
    <r>
      <t>修了後の予定</t>
    </r>
    <r>
      <rPr>
        <sz val="11"/>
        <color theme="0"/>
        <rFont val="SimSun"/>
        <charset val="134"/>
      </rPr>
      <t>　Plan after graduation</t>
    </r>
  </si>
  <si>
    <r>
      <t xml:space="preserve"> ■</t>
    </r>
    <r>
      <rPr>
        <sz val="11"/>
        <color theme="0"/>
        <rFont val="SimSun"/>
        <charset val="134"/>
      </rPr>
      <t xml:space="preserve"> 日本での進学予定　</t>
    </r>
  </si>
  <si>
    <r>
      <t>□</t>
    </r>
    <r>
      <rPr>
        <sz val="11"/>
        <color theme="0"/>
        <rFont val="SimSun"/>
        <charset val="134"/>
      </rPr>
      <t xml:space="preserve"> 日本での就職
 Get job in Japan　</t>
    </r>
    <phoneticPr fontId="30"/>
  </si>
  <si>
    <r>
      <t>□</t>
    </r>
    <r>
      <rPr>
        <sz val="11"/>
        <color theme="0"/>
        <rFont val="SimSun"/>
        <charset val="134"/>
      </rPr>
      <t xml:space="preserve"> 帰国 
Retunrn to home country</t>
    </r>
    <phoneticPr fontId="30"/>
  </si>
  <si>
    <r>
      <t xml:space="preserve">□ </t>
    </r>
    <r>
      <rPr>
        <sz val="11"/>
        <color theme="0"/>
        <rFont val="SimSun"/>
        <charset val="134"/>
      </rPr>
      <t xml:space="preserve"> その他
　Others</t>
    </r>
    <phoneticPr fontId="30"/>
  </si>
  <si>
    <t>学生番号
The student's number in the agent list No: [list of applicants]</t>
    <phoneticPr fontId="30"/>
  </si>
  <si>
    <t>学生番号
The student number in the 「Applicant List」</t>
    <phoneticPr fontId="30"/>
  </si>
  <si>
    <t>リストにあるように、出生証明書を参照して、出生地を村まで記入してください。番地を書く必要はありません。तपाईंको जन्म प्रमाणपत्रलाई सन्दर्भ गर्नुहोस् र सूचीबद्ध रूपमा तपाईंको गाउँमा तपाईंको जन्म स्थान प्रविष्ट गर्नुहोस्। नम्बर लेख्न आवश्यक छैन।</t>
    <phoneticPr fontId="30"/>
  </si>
  <si>
    <r>
      <t>　　私は、次のことを約束した上、アジア国際語学センター(AILC)に入学申請します。</t>
    </r>
    <r>
      <rPr>
        <b/>
        <sz val="11"/>
        <color rgb="FFFF0000"/>
        <rFont val="ＭＳ Ｐゴシック"/>
        <family val="3"/>
        <charset val="128"/>
      </rPr>
      <t xml:space="preserve">☑をいれてください
</t>
    </r>
    <r>
      <rPr>
        <b/>
        <sz val="11"/>
        <rFont val="SimSun"/>
        <charset val="134"/>
      </rPr>
      <t>म एशिया इन्टरनेशनल ल्याङ्ग्वेज सेन्टर (AILC) मा भर्नाको लागि आवेदन गर्दैछु, निम्न कुराको वाचा गर्नेछु ।</t>
    </r>
    <r>
      <rPr>
        <b/>
        <sz val="11"/>
        <color rgb="FFFF0000"/>
        <rFont val="SimSun"/>
        <charset val="134"/>
      </rPr>
      <t xml:space="preserve">कृपया </t>
    </r>
    <r>
      <rPr>
        <b/>
        <sz val="11"/>
        <color rgb="FFFF0000"/>
        <rFont val="ＭＳ Ｐゴシック"/>
        <family val="3"/>
        <charset val="128"/>
      </rPr>
      <t>☑</t>
    </r>
    <r>
      <rPr>
        <b/>
        <sz val="11"/>
        <color rgb="FFFF0000"/>
        <rFont val="SimSun"/>
        <charset val="134"/>
      </rPr>
      <t xml:space="preserve"> प्रविष्ट गर्नुहोस्</t>
    </r>
    <phoneticPr fontId="30"/>
  </si>
  <si>
    <t>1.</t>
    <phoneticPr fontId="95"/>
  </si>
  <si>
    <t>私はAILCの学生管理に協力します。卒業するまで、寮に住みます。</t>
    <phoneticPr fontId="30"/>
  </si>
  <si>
    <t>म AILC को विद्यार्थी व्यवस्थापनलाई सहयोग गर्नेछु। म स्नातक नभएसम्मछात्रावास(hostel) मा बस्नेछु।</t>
    <phoneticPr fontId="95"/>
  </si>
  <si>
    <t>2.</t>
    <phoneticPr fontId="95"/>
  </si>
  <si>
    <t>私はタバコは吸いません。いま吸っていても、日本に行くまでに必ずやめます。</t>
    <phoneticPr fontId="30"/>
  </si>
  <si>
    <t>म धुम्रपान गर्दिन। अहिले चुरोट पिउने भए पनि जापान जानुअघि नै म पक्कै छोड्छु।</t>
    <phoneticPr fontId="95"/>
  </si>
  <si>
    <t>3.</t>
    <phoneticPr fontId="95"/>
  </si>
  <si>
    <t>COEが合格したら、書類をもらったら、3日以内にNOCを申請します。2週間以内に学費と寮費を銀行からAILCに振込みます。</t>
    <phoneticPr fontId="30"/>
  </si>
  <si>
    <t xml:space="preserve">तपाईंले COE पास गरेपछि र कागजातहरू प्राप्त गरेपछि, तपाईंले 3 दिन भित्र NOC को लागि आवेदन दिनुहुनेछ। ट्युसन र छात्रावास शुल्कहरू दुई हप्ता भित्र तपाईंको बैंकबाट AILC मा हस्तान्तरण गरि सक्नु पर्ने छ । </t>
    <phoneticPr fontId="95"/>
  </si>
  <si>
    <t>4.</t>
    <phoneticPr fontId="95"/>
  </si>
  <si>
    <t>COE合格してからキャンセルする場合、選考料と入学金合計8.8万円支払ってもらいます。</t>
    <phoneticPr fontId="30"/>
  </si>
  <si>
    <t>यदि तपाईंले COE पास गरेपछि रद्द गर्नुभयो भने, तपाईंले स्क्रिनिङ शुल्क र 88,000 येनको प्रवेश शुल्क अनिवार्य रुपमा  तिर्नुपर्नेछ।</t>
    <phoneticPr fontId="95"/>
  </si>
  <si>
    <t>5.</t>
    <phoneticPr fontId="95"/>
  </si>
  <si>
    <t>私は日本留学中、アルバイトする時間は28H/週以内（長期休みの場合、8H/日以内）にします。</t>
    <phoneticPr fontId="30"/>
  </si>
  <si>
    <t>म जापानमा अध्ययन गर्दा सम्ममा, हप्ता म  २८ घण्टा  (लामो बिदाको समय मा दिन मा 8 घण्टा ) पार्टटाइम काम गर्नेछु।</t>
    <phoneticPr fontId="95"/>
  </si>
  <si>
    <t>6.</t>
    <phoneticPr fontId="95"/>
  </si>
  <si>
    <t>1年目と2年目の学費の支払い学費時期と金額と支払い方法、知っています。</t>
    <phoneticPr fontId="30"/>
  </si>
  <si>
    <t>पहिलो र दोस्रो वर्षको को ट्युसन शुल्कको तिर्न पर्ने　समय, रकम र भुक्तानी विधि थाहा छ।</t>
    <phoneticPr fontId="95"/>
  </si>
  <si>
    <t>7.</t>
    <phoneticPr fontId="95"/>
  </si>
  <si>
    <t>私は、COEが許可されるまで、そして日本に行くまで、続けて日本語を勉強します。</t>
    <phoneticPr fontId="30"/>
  </si>
  <si>
    <t xml:space="preserve"> मेरो COE स्वीकृत नभएसम्म र म जापान नजाउन्जेल सम्म म जापानी भाषा अध्ययन गर्न जारी राख्नेछु।</t>
    <phoneticPr fontId="95"/>
  </si>
  <si>
    <t>以上(いじょう)のことについて、誓約(せいやく)します 。</t>
    <phoneticPr fontId="95"/>
  </si>
  <si>
    <t>माथिको सन्दर्भमा, म प्रतिज्ञा गर्दछु।</t>
    <phoneticPr fontId="95"/>
  </si>
  <si>
    <t>学生署名:</t>
    <phoneticPr fontId="95"/>
  </si>
  <si>
    <t>.</t>
    <phoneticPr fontId="30"/>
  </si>
  <si>
    <t>sequential order</t>
    <phoneticPr fontId="30"/>
  </si>
  <si>
    <t>支弁する理由の中に書いてあることは全部正しいであることを確認親の名前と苗字の順番は、ネパールでの普通の順番でいいです
(Reason Sponsor should be different from other student and need no check all spelling and  sponsor name can be written as simple writing method of Nepal like Ram Bahadur Thapa)</t>
    <phoneticPr fontId="95"/>
  </si>
  <si>
    <t>大手銀行のもの。定期預金（FD）じゃなくても大丈夫。
しっかりしていないと、次は受け入れません(Bank should Be good rank no need to make fix deposit)</t>
    <phoneticPr fontId="95"/>
  </si>
  <si>
    <t xml:space="preserve">  Signature of applicant  </t>
    <phoneticPr fontId="30"/>
  </si>
  <si>
    <t>最終学歴学校名
 Name of school
（Provisional Certificate）</t>
    <phoneticPr fontId="30"/>
  </si>
  <si>
    <r>
      <rPr>
        <sz val="10"/>
        <rFont val="SimSun"/>
        <charset val="134"/>
      </rPr>
      <t>受験番号</t>
    </r>
    <r>
      <rPr>
        <sz val="12"/>
        <rFont val="SimSun"/>
        <charset val="134"/>
      </rPr>
      <t xml:space="preserve">
Examination number</t>
    </r>
    <phoneticPr fontId="30"/>
  </si>
  <si>
    <r>
      <rPr>
        <sz val="10"/>
        <rFont val="SimSun"/>
        <charset val="134"/>
      </rPr>
      <t>受験日/予定日</t>
    </r>
    <r>
      <rPr>
        <sz val="12"/>
        <rFont val="SimSun"/>
        <charset val="134"/>
      </rPr>
      <t xml:space="preserve">
Examination date</t>
    </r>
    <phoneticPr fontId="30"/>
  </si>
  <si>
    <r>
      <rPr>
        <sz val="12"/>
        <color rgb="FFFF0000"/>
        <rFont val="SimSun"/>
        <charset val="134"/>
      </rPr>
      <t>7.最終学歴</t>
    </r>
    <r>
      <rPr>
        <sz val="10"/>
        <color rgb="FFFF0000"/>
        <rFont val="SimSun"/>
        <charset val="134"/>
      </rPr>
      <t>（又は在学中の学校） Education  (last school or institution)  or present school</t>
    </r>
    <phoneticPr fontId="30"/>
  </si>
  <si>
    <r>
      <rPr>
        <sz val="11"/>
        <color rgb="FFFF0000"/>
        <rFont val="SimSun"/>
        <charset val="134"/>
      </rPr>
      <t>修学年数（小学校～最</t>
    </r>
    <r>
      <rPr>
        <sz val="12"/>
        <color rgb="FFFF0000"/>
        <rFont val="SimSun"/>
        <charset val="134"/>
      </rPr>
      <t>終学歴）</t>
    </r>
    <r>
      <rPr>
        <sz val="10"/>
        <color rgb="FFFF0000"/>
        <rFont val="SimSun"/>
        <charset val="134"/>
      </rPr>
      <t xml:space="preserve">
 Total period of education (from elementary school to last institution of education)
（小學到最終學歷的年數)</t>
    </r>
    <phoneticPr fontId="30"/>
  </si>
  <si>
    <r>
      <rPr>
        <sz val="10"/>
        <color rgb="FFFF0000"/>
        <rFont val="ＭＳ Ｐゴシック"/>
        <family val="3"/>
        <charset val="128"/>
        <scheme val="minor"/>
      </rPr>
      <t>この書類は、全員必要です/</t>
    </r>
    <r>
      <rPr>
        <sz val="14"/>
        <color rgb="FFFF0000"/>
        <rFont val="ＭＳ Ｐゴシック"/>
        <family val="2"/>
        <charset val="128"/>
        <scheme val="minor"/>
      </rPr>
      <t>यो कागजात सबैको लागि आवश्यक छ</t>
    </r>
    <phoneticPr fontId="30"/>
  </si>
  <si>
    <t>年(ねん)　　　　月(がつ)　　　　日(にち)</t>
    <phoneticPr fontId="95"/>
  </si>
  <si>
    <t>所　在　地</t>
    <phoneticPr fontId="30"/>
  </si>
  <si>
    <r>
      <t>1.(1) 申請者との関係
　　 Relationship with the student (口に「</t>
    </r>
    <r>
      <rPr>
        <sz val="12"/>
        <rFont val="ＭＳ Ｐゴシック"/>
        <family val="3"/>
        <charset val="134"/>
      </rPr>
      <t>✓</t>
    </r>
    <r>
      <rPr>
        <sz val="12"/>
        <rFont val="SimSun"/>
        <charset val="134"/>
      </rPr>
      <t>」を記入してください。Please tick 「</t>
    </r>
    <r>
      <rPr>
        <sz val="12"/>
        <rFont val="ＭＳ Ｐゴシック"/>
        <family val="3"/>
        <charset val="134"/>
      </rPr>
      <t>✓</t>
    </r>
    <r>
      <rPr>
        <sz val="12"/>
        <rFont val="SimSun"/>
        <charset val="134"/>
      </rPr>
      <t>」　in the 口 box.)</t>
    </r>
    <phoneticPr fontId="30"/>
  </si>
  <si>
    <t>3.   学生の職業</t>
    <phoneticPr fontId="30"/>
  </si>
  <si>
    <r>
      <rPr>
        <sz val="11"/>
        <rFont val="SimSun"/>
        <charset val="134"/>
      </rPr>
      <t>级</t>
    </r>
    <r>
      <rPr>
        <sz val="12"/>
        <rFont val="SimSun"/>
        <charset val="134"/>
      </rPr>
      <t xml:space="preserve">
Level</t>
    </r>
    <phoneticPr fontId="30"/>
  </si>
  <si>
    <r>
      <t xml:space="preserve">6. </t>
    </r>
    <r>
      <rPr>
        <sz val="10"/>
        <rFont val="SimSun"/>
        <charset val="134"/>
      </rPr>
      <t>日本語能力</t>
    </r>
    <r>
      <rPr>
        <sz val="12"/>
        <rFont val="SimSun"/>
        <charset val="134"/>
      </rPr>
      <t xml:space="preserve">
  </t>
    </r>
    <r>
      <rPr>
        <sz val="10"/>
        <rFont val="SimSun"/>
        <charset val="134"/>
      </rPr>
      <t xml:space="preserve"> Japanese
 Language Ability</t>
    </r>
    <phoneticPr fontId="30"/>
  </si>
  <si>
    <t>確認
☑</t>
    <phoneticPr fontId="95"/>
  </si>
  <si>
    <t>個人情報：卒業証明書、出生証明書(Personal Information form should be fill up according to Birth certificate and Graduation Certificate)
家族欄：出生証明書(Family Detail form Birth Certificate)
学歴欄：卒業証明書、成績表、在学証明等から最終学歴を決めるてから、遡って中学校と小学校の時期が合理的であるかどうか
日本語学習歴：日本語学習証明
来日経歴：パスポート
職歴：在職証明書
氏名・住所・名称は、スペルも、完全一致する必要があります。時間、所在地の合理性。</t>
    <phoneticPr fontId="95"/>
  </si>
  <si>
    <r>
      <t xml:space="preserve">[PROVISIONAL CERTIFICATE]
</t>
    </r>
    <r>
      <rPr>
        <sz val="10"/>
        <color rgb="FFFF0000"/>
        <rFont val="游明朝"/>
        <family val="1"/>
        <charset val="128"/>
      </rPr>
      <t>白黒copy</t>
    </r>
    <phoneticPr fontId="95"/>
  </si>
  <si>
    <t>出生証明書「Birth Certificate」</t>
    <phoneticPr fontId="95"/>
  </si>
  <si>
    <t xml:space="preserve">PERMANENT:
 CURRENT: </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</si>
</sst>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0_);[Red]\(#,##0\)"/>
    <numFmt numFmtId="177" formatCode="00"/>
    <numFmt numFmtId="178" formatCode="#,###;[Red]\-#,###"/>
    <numFmt numFmtId="179" formatCode="yyyy\/mm\/dd"/>
    <numFmt numFmtId="180" formatCode="yyyy\/mm"/>
    <numFmt numFmtId="181" formatCode="0_);[Red]\(0\)"/>
    <numFmt numFmtId="182" formatCode="0_ "/>
    <numFmt numFmtId="183" formatCode="yyyy&quot;年&quot;m&quot;月&quot;;@"/>
    <numFmt numFmtId="184" formatCode="#&quot;歳&quot;"/>
    <numFmt numFmtId="185" formatCode="yyyy&quot;年&quot;m&quot;月&quot;d&quot;日&quot;;@"/>
    <numFmt numFmtId="186" formatCode="yyyy/m/d;@"/>
    <numFmt numFmtId="187" formatCode="0000000"/>
  </numFmts>
  <fonts count="161">
    <font>
      <sz val="11"/>
      <color indexed="8"/>
      <name val="宋体"/>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indexed="8"/>
      <name val="ＭＳ Ｐゴシック"/>
      <family val="3"/>
      <charset val="134"/>
    </font>
    <font>
      <sz val="11"/>
      <color indexed="8"/>
      <name val="ＭＳ Ｐゴシック"/>
      <family val="3"/>
      <charset val="134"/>
    </font>
    <font>
      <b/>
      <sz val="20"/>
      <color indexed="8"/>
      <name val="ＭＳ Ｐゴシック"/>
      <family val="3"/>
      <charset val="134"/>
    </font>
    <font>
      <b/>
      <sz val="11"/>
      <color indexed="8"/>
      <name val="ＭＳ Ｐゴシック"/>
      <family val="3"/>
      <charset val="134"/>
    </font>
    <font>
      <sz val="23"/>
      <color indexed="8"/>
      <name val="ＭＳ Ｐゴシック"/>
      <family val="3"/>
      <charset val="134"/>
    </font>
    <font>
      <sz val="11"/>
      <color indexed="10"/>
      <name val="ＭＳ Ｐゴシック"/>
      <family val="3"/>
      <charset val="134"/>
    </font>
    <font>
      <sz val="12"/>
      <color indexed="48"/>
      <name val="ＭＳ Ｐゴシック"/>
      <family val="3"/>
      <charset val="134"/>
    </font>
    <font>
      <b/>
      <sz val="12"/>
      <color indexed="9"/>
      <name val="ＭＳ Ｐゴシック"/>
      <family val="3"/>
      <charset val="134"/>
    </font>
    <font>
      <sz val="10"/>
      <color indexed="8"/>
      <name val="ＭＳ Ｐゴシック"/>
      <family val="3"/>
      <charset val="134"/>
    </font>
    <font>
      <sz val="11"/>
      <color indexed="30"/>
      <name val="ＭＳ Ｐゴシック"/>
      <family val="3"/>
      <charset val="134"/>
    </font>
    <font>
      <sz val="11"/>
      <color indexed="9"/>
      <name val="宋体"/>
      <family val="3"/>
      <charset val="134"/>
    </font>
    <font>
      <b/>
      <sz val="11"/>
      <color indexed="8"/>
      <name val="宋体"/>
      <family val="3"/>
      <charset val="134"/>
    </font>
    <font>
      <u/>
      <sz val="11"/>
      <color indexed="12"/>
      <name val="宋体"/>
      <family val="3"/>
      <charset val="134"/>
    </font>
    <font>
      <sz val="11"/>
      <name val="ＭＳ Ｐゴシック"/>
      <family val="3"/>
      <charset val="134"/>
    </font>
    <font>
      <sz val="7"/>
      <color indexed="48"/>
      <name val="ＭＳ Ｐゴシック"/>
      <family val="3"/>
      <charset val="134"/>
    </font>
    <font>
      <sz val="10.5"/>
      <color indexed="48"/>
      <name val="ＭＳ Ｐゴシック"/>
      <family val="3"/>
      <charset val="134"/>
    </font>
    <font>
      <sz val="10.5"/>
      <color indexed="8"/>
      <name val="ＭＳ Ｐゴシック"/>
      <family val="3"/>
      <charset val="134"/>
    </font>
    <font>
      <sz val="12"/>
      <color indexed="10"/>
      <name val="ＭＳ Ｐゴシック"/>
      <family val="3"/>
      <charset val="134"/>
    </font>
    <font>
      <sz val="12"/>
      <name val="ＭＳ Ｐゴシック"/>
      <family val="3"/>
      <charset val="134"/>
    </font>
    <font>
      <sz val="11"/>
      <color indexed="8"/>
      <name val="宋体"/>
      <family val="3"/>
      <charset val="134"/>
    </font>
    <font>
      <sz val="6"/>
      <name val="ＭＳ Ｐゴシック"/>
      <family val="3"/>
      <charset val="128"/>
    </font>
    <font>
      <b/>
      <sz val="14"/>
      <name val="SimSun"/>
      <family val="3"/>
      <charset val="134"/>
    </font>
    <font>
      <sz val="14"/>
      <name val="SimSun"/>
      <charset val="134"/>
    </font>
    <font>
      <b/>
      <sz val="16"/>
      <name val="SimSun"/>
      <charset val="134"/>
    </font>
    <font>
      <b/>
      <sz val="12"/>
      <name val="SimSun"/>
      <charset val="134"/>
    </font>
    <font>
      <b/>
      <sz val="24"/>
      <name val="SimSun"/>
      <charset val="134"/>
    </font>
    <font>
      <sz val="12"/>
      <name val="SimSun"/>
      <charset val="134"/>
    </font>
    <font>
      <b/>
      <sz val="10"/>
      <name val="SimSun"/>
      <charset val="134"/>
    </font>
    <font>
      <sz val="8"/>
      <color indexed="9"/>
      <name val="SimSun"/>
      <charset val="134"/>
    </font>
    <font>
      <b/>
      <sz val="11"/>
      <name val="SimSun"/>
      <charset val="134"/>
    </font>
    <font>
      <sz val="10"/>
      <color indexed="8"/>
      <name val="SimSun"/>
      <charset val="134"/>
    </font>
    <font>
      <sz val="10"/>
      <name val="SimSun"/>
      <charset val="134"/>
    </font>
    <font>
      <sz val="11"/>
      <name val="SimSun"/>
      <charset val="134"/>
    </font>
    <font>
      <sz val="12"/>
      <color indexed="9"/>
      <name val="SimSun"/>
      <charset val="134"/>
    </font>
    <font>
      <b/>
      <sz val="48"/>
      <name val="SimSun"/>
      <charset val="134"/>
    </font>
    <font>
      <sz val="11"/>
      <color indexed="8"/>
      <name val="SimSun"/>
      <charset val="134"/>
    </font>
    <font>
      <sz val="8"/>
      <name val="SimSun"/>
      <charset val="134"/>
    </font>
    <font>
      <sz val="8"/>
      <color indexed="8"/>
      <name val="SimSun"/>
      <charset val="134"/>
    </font>
    <font>
      <sz val="11"/>
      <color indexed="9"/>
      <name val="SimSun"/>
      <charset val="134"/>
    </font>
    <font>
      <b/>
      <sz val="48"/>
      <color indexed="10"/>
      <name val="SimSun"/>
      <charset val="134"/>
    </font>
    <font>
      <b/>
      <sz val="12.5"/>
      <name val="SimSun"/>
      <charset val="134"/>
    </font>
    <font>
      <sz val="12"/>
      <color indexed="8"/>
      <name val="SimSun"/>
      <charset val="134"/>
    </font>
    <font>
      <sz val="9"/>
      <name val="SimSun"/>
      <charset val="134"/>
    </font>
    <font>
      <sz val="9"/>
      <color indexed="8"/>
      <name val="SimSun"/>
      <charset val="134"/>
    </font>
    <font>
      <sz val="13"/>
      <name val="SimSun"/>
      <charset val="134"/>
    </font>
    <font>
      <b/>
      <sz val="13"/>
      <name val="SimSun"/>
      <charset val="134"/>
    </font>
    <font>
      <b/>
      <sz val="13"/>
      <color indexed="10"/>
      <name val="SimSun"/>
      <charset val="134"/>
    </font>
    <font>
      <sz val="14"/>
      <color indexed="8"/>
      <name val="SimSun"/>
      <charset val="134"/>
    </font>
    <font>
      <b/>
      <sz val="14"/>
      <color indexed="8"/>
      <name val="SimSun"/>
      <charset val="134"/>
    </font>
    <font>
      <sz val="20"/>
      <color indexed="8"/>
      <name val="SimSun"/>
      <charset val="134"/>
    </font>
    <font>
      <b/>
      <sz val="48"/>
      <color indexed="8"/>
      <name val="SimSun"/>
      <charset val="134"/>
    </font>
    <font>
      <b/>
      <sz val="12"/>
      <name val="SimSun"/>
      <charset val="134"/>
    </font>
    <font>
      <b/>
      <sz val="12"/>
      <name val="SimSun"/>
      <charset val="134"/>
    </font>
    <font>
      <b/>
      <sz val="9"/>
      <name val="SimSun"/>
      <charset val="134"/>
    </font>
    <font>
      <b/>
      <sz val="12"/>
      <name val="SimSun"/>
      <charset val="134"/>
    </font>
    <font>
      <b/>
      <sz val="14"/>
      <name val="SimSun"/>
      <charset val="134"/>
    </font>
    <font>
      <sz val="11"/>
      <name val="ＭＳ Ｐゴシック"/>
      <family val="3"/>
      <charset val="128"/>
    </font>
    <font>
      <sz val="12"/>
      <name val="SimSun"/>
      <charset val="134"/>
    </font>
    <font>
      <sz val="11"/>
      <name val="SimSun"/>
      <charset val="134"/>
    </font>
    <font>
      <b/>
      <sz val="12"/>
      <name val="SimSun"/>
      <charset val="134"/>
    </font>
    <font>
      <b/>
      <sz val="11"/>
      <name val="SimSun"/>
      <charset val="134"/>
    </font>
    <font>
      <b/>
      <sz val="14"/>
      <name val="SimSun"/>
      <charset val="134"/>
    </font>
    <font>
      <sz val="11"/>
      <color theme="0"/>
      <name val="SimSun"/>
      <charset val="134"/>
    </font>
    <font>
      <sz val="10"/>
      <color theme="0"/>
      <name val="SimSun"/>
      <charset val="134"/>
    </font>
    <font>
      <sz val="12"/>
      <color theme="0"/>
      <name val="SimSun"/>
      <charset val="134"/>
    </font>
    <font>
      <sz val="8"/>
      <color theme="0"/>
      <name val="SimSun"/>
      <charset val="134"/>
    </font>
    <font>
      <sz val="10"/>
      <color theme="1"/>
      <name val="SimSun"/>
      <charset val="134"/>
    </font>
    <font>
      <sz val="9"/>
      <color theme="0"/>
      <name val="SimSun"/>
      <charset val="134"/>
    </font>
    <font>
      <sz val="11"/>
      <name val="SimSun"/>
      <charset val="134"/>
    </font>
    <font>
      <b/>
      <sz val="11"/>
      <name val="SimSun"/>
      <charset val="134"/>
    </font>
    <font>
      <sz val="10"/>
      <color theme="0"/>
      <name val="SimSun"/>
      <charset val="134"/>
    </font>
    <font>
      <sz val="11"/>
      <color theme="0"/>
      <name val="SimSun"/>
      <charset val="134"/>
    </font>
    <font>
      <b/>
      <sz val="12"/>
      <name val="SimSun"/>
      <charset val="134"/>
    </font>
    <font>
      <b/>
      <sz val="11"/>
      <name val="SimSun"/>
      <family val="3"/>
    </font>
    <font>
      <sz val="10"/>
      <color rgb="FF000000"/>
      <name val="ＭＳ Ｐゴシック"/>
      <family val="3"/>
      <charset val="128"/>
    </font>
    <font>
      <sz val="11"/>
      <color indexed="8"/>
      <name val="宋体"/>
      <charset val="134"/>
    </font>
    <font>
      <sz val="11"/>
      <name val="宋体"/>
      <charset val="134"/>
    </font>
    <font>
      <b/>
      <sz val="9"/>
      <color indexed="81"/>
      <name val="ＭＳ Ｐゴシック"/>
      <family val="3"/>
      <charset val="128"/>
    </font>
    <font>
      <sz val="11"/>
      <name val="ＭＳ Ｐゴシック"/>
      <family val="3"/>
    </font>
    <font>
      <sz val="10"/>
      <name val="ＭＳ Ｐゴシック"/>
      <family val="3"/>
      <charset val="128"/>
    </font>
    <font>
      <sz val="10"/>
      <color rgb="FF000000"/>
      <name val="Osaka"/>
      <family val="3"/>
      <charset val="128"/>
    </font>
    <font>
      <b/>
      <u/>
      <sz val="9"/>
      <color indexed="12"/>
      <name val="SimSun"/>
      <charset val="134"/>
    </font>
    <font>
      <sz val="7"/>
      <name val="SimSun"/>
      <charset val="134"/>
    </font>
    <font>
      <b/>
      <sz val="12"/>
      <name val="ＭＳ Ｐゴシック"/>
      <family val="3"/>
      <charset val="128"/>
      <scheme val="minor"/>
    </font>
    <font>
      <sz val="11"/>
      <color rgb="FFFF0000"/>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34"/>
      <scheme val="minor"/>
    </font>
    <font>
      <sz val="11"/>
      <color theme="1"/>
      <name val="SimSun"/>
      <family val="3"/>
      <charset val="134"/>
    </font>
    <font>
      <sz val="11"/>
      <color rgb="FFFF0000"/>
      <name val="ＭＳ Ｐゴシック"/>
      <family val="3"/>
      <charset val="128"/>
      <scheme val="minor"/>
    </font>
    <font>
      <sz val="11"/>
      <color rgb="FFFF0000"/>
      <name val="ＭＳ Ｐゴシック"/>
      <family val="3"/>
      <charset val="134"/>
      <scheme val="minor"/>
    </font>
    <font>
      <b/>
      <sz val="9"/>
      <color indexed="81"/>
      <name val="FangSong"/>
      <family val="3"/>
      <charset val="134"/>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10"/>
      <name val="SimSun"/>
      <charset val="134"/>
    </font>
    <font>
      <sz val="12"/>
      <name val="SimSun"/>
      <charset val="134"/>
    </font>
    <font>
      <sz val="11"/>
      <name val="SimSun"/>
      <charset val="134"/>
    </font>
    <font>
      <b/>
      <sz val="10"/>
      <name val="SimSun"/>
      <charset val="134"/>
    </font>
    <font>
      <sz val="9"/>
      <name val="SimSun"/>
      <charset val="134"/>
    </font>
    <font>
      <b/>
      <sz val="12"/>
      <color indexed="81"/>
      <name val="MS P ゴシック"/>
      <family val="3"/>
      <charset val="128"/>
    </font>
    <font>
      <b/>
      <sz val="12"/>
      <name val="SimSun"/>
      <charset val="134"/>
    </font>
    <font>
      <b/>
      <sz val="11"/>
      <name val="SimSun"/>
      <family val="3"/>
      <charset val="134"/>
    </font>
    <font>
      <sz val="11"/>
      <name val="SimSun"/>
      <family val="3"/>
      <charset val="134"/>
    </font>
    <font>
      <sz val="11"/>
      <color theme="0"/>
      <name val="SimSun"/>
      <family val="3"/>
      <charset val="134"/>
    </font>
    <font>
      <b/>
      <sz val="10"/>
      <name val="SimSun"/>
      <family val="3"/>
      <charset val="134"/>
    </font>
    <font>
      <sz val="12"/>
      <color rgb="FFFF0000"/>
      <name val="SimSun"/>
      <charset val="134"/>
    </font>
    <font>
      <sz val="10"/>
      <color rgb="FFFF0000"/>
      <name val="SimSun"/>
      <charset val="134"/>
    </font>
    <font>
      <u/>
      <sz val="11"/>
      <color theme="0"/>
      <name val="宋体"/>
      <family val="3"/>
      <charset val="134"/>
    </font>
    <font>
      <sz val="11"/>
      <name val="Microsoft YaHei"/>
      <family val="3"/>
      <charset val="134"/>
    </font>
    <font>
      <b/>
      <sz val="11"/>
      <color indexed="81"/>
      <name val="MS P ゴシック"/>
      <family val="3"/>
      <charset val="128"/>
    </font>
    <font>
      <sz val="11"/>
      <color rgb="FFFF0000"/>
      <name val="SimSun"/>
      <charset val="134"/>
    </font>
    <font>
      <sz val="11"/>
      <color theme="0"/>
      <name val="宋体"/>
      <charset val="134"/>
    </font>
    <font>
      <u/>
      <sz val="11"/>
      <name val="宋体"/>
      <family val="3"/>
      <charset val="134"/>
    </font>
    <font>
      <b/>
      <sz val="11"/>
      <name val="SimSun"/>
      <charset val="134"/>
    </font>
    <font>
      <b/>
      <sz val="10"/>
      <color rgb="FFFF0000"/>
      <name val="SimSun"/>
      <charset val="134"/>
    </font>
    <font>
      <b/>
      <sz val="48"/>
      <name val="SimSun"/>
      <charset val="134"/>
    </font>
    <font>
      <b/>
      <sz val="14"/>
      <name val="SimSun"/>
      <charset val="134"/>
    </font>
    <font>
      <sz val="48"/>
      <color rgb="FFFF0000"/>
      <name val="SimSun"/>
      <charset val="134"/>
    </font>
    <font>
      <sz val="8"/>
      <name val="SimSun"/>
      <charset val="134"/>
    </font>
    <font>
      <sz val="14"/>
      <color rgb="FFFF0000"/>
      <name val="SimSun"/>
      <charset val="134"/>
    </font>
    <font>
      <u/>
      <sz val="11"/>
      <name val="SimSun"/>
      <charset val="134"/>
    </font>
    <font>
      <b/>
      <sz val="12"/>
      <name val="ＭＳ Ｐゴシック"/>
      <family val="3"/>
      <charset val="134"/>
    </font>
    <font>
      <sz val="18"/>
      <name val="SimSun"/>
      <charset val="134"/>
    </font>
    <font>
      <sz val="12"/>
      <name val="Microsoft YaHei"/>
      <family val="3"/>
      <charset val="134"/>
    </font>
    <font>
      <sz val="10"/>
      <color theme="1"/>
      <name val="ＭＳ Ｐゴシック"/>
      <family val="2"/>
      <charset val="128"/>
      <scheme val="minor"/>
    </font>
    <font>
      <sz val="10"/>
      <name val="ＭＳ Ｐゴシック"/>
      <family val="2"/>
      <charset val="128"/>
      <scheme val="minor"/>
    </font>
    <font>
      <b/>
      <sz val="1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sz val="10"/>
      <color rgb="FF000000"/>
      <name val="游明朝"/>
      <family val="1"/>
      <charset val="128"/>
    </font>
    <font>
      <sz val="10"/>
      <color rgb="FFFF0000"/>
      <name val="游明朝"/>
      <family val="1"/>
      <charset val="128"/>
    </font>
    <font>
      <sz val="10.5"/>
      <color rgb="FF000000"/>
      <name val="游明朝"/>
      <family val="1"/>
      <charset val="128"/>
    </font>
    <font>
      <sz val="10"/>
      <name val="游明朝"/>
      <family val="1"/>
      <charset val="128"/>
    </font>
    <font>
      <sz val="10"/>
      <name val="游ゴシック"/>
      <family val="3"/>
      <charset val="128"/>
    </font>
    <font>
      <u/>
      <sz val="8"/>
      <color theme="10"/>
      <name val="ＭＳ Ｐゴシック"/>
      <family val="2"/>
      <charset val="128"/>
      <scheme val="minor"/>
    </font>
    <font>
      <u/>
      <sz val="8"/>
      <color theme="10"/>
      <name val="ＭＳ Ｐゴシック"/>
      <family val="3"/>
      <charset val="128"/>
      <scheme val="minor"/>
    </font>
    <font>
      <sz val="9"/>
      <name val="ＭＳ Ｐゴシック"/>
      <family val="2"/>
      <charset val="128"/>
      <scheme val="minor"/>
    </font>
    <font>
      <b/>
      <sz val="11"/>
      <color theme="0"/>
      <name val="SimSun"/>
      <charset val="134"/>
    </font>
    <font>
      <b/>
      <sz val="14"/>
      <color theme="0"/>
      <name val="SimSun"/>
      <charset val="134"/>
    </font>
    <font>
      <sz val="14"/>
      <color theme="0"/>
      <name val="SimSun"/>
      <charset val="134"/>
    </font>
    <font>
      <b/>
      <sz val="12"/>
      <color theme="0"/>
      <name val="SimSun"/>
      <charset val="134"/>
    </font>
    <font>
      <sz val="14"/>
      <color theme="1"/>
      <name val="ＭＳ Ｐゴシック"/>
      <family val="2"/>
      <charset val="128"/>
      <scheme val="minor"/>
    </font>
    <font>
      <b/>
      <sz val="11"/>
      <color rgb="FFFF0000"/>
      <name val="ＭＳ Ｐゴシック"/>
      <family val="3"/>
      <charset val="128"/>
    </font>
    <font>
      <b/>
      <sz val="11"/>
      <color rgb="FFFF0000"/>
      <name val="SimSun"/>
      <charset val="134"/>
    </font>
    <font>
      <sz val="14"/>
      <color rgb="FFFF0000"/>
      <name val="ＭＳ Ｐゴシック"/>
      <family val="2"/>
      <charset val="128"/>
      <scheme val="minor"/>
    </font>
    <font>
      <sz val="14"/>
      <color rgb="FFFF0000"/>
      <name val="ＭＳ Ｐゴシック"/>
      <family val="3"/>
      <charset val="128"/>
      <scheme val="minor"/>
    </font>
    <font>
      <sz val="9"/>
      <color rgb="FFFF0000"/>
      <name val="SimSun"/>
      <charset val="134"/>
    </font>
    <font>
      <b/>
      <sz val="12"/>
      <color rgb="FFFF0000"/>
      <name val="SimSun"/>
      <charset val="134"/>
    </font>
    <font>
      <b/>
      <sz val="14"/>
      <color rgb="FFFF0000"/>
      <name val="SimSun"/>
      <charset val="134"/>
    </font>
    <font>
      <u/>
      <sz val="11"/>
      <color theme="1"/>
      <name val="ＭＳ Ｐゴシック"/>
      <family val="3"/>
      <charset val="128"/>
      <scheme val="minor"/>
    </font>
  </fonts>
  <fills count="18">
    <fill>
      <patternFill patternType="none"/>
    </fill>
    <fill>
      <patternFill patternType="gray125"/>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53"/>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34"/>
        <bgColor indexed="64"/>
      </patternFill>
    </fill>
    <fill>
      <patternFill patternType="solid">
        <fgColor indexed="23"/>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gradientFill type="path" left="0.5" right="0.5" top="0.5" bottom="0.5">
        <stop position="0">
          <color theme="0"/>
        </stop>
        <stop position="1">
          <color theme="4"/>
        </stop>
      </gradientFill>
    </fill>
    <fill>
      <patternFill patternType="solid">
        <fgColor theme="9" tint="0.79998168889431442"/>
        <bgColor indexed="64"/>
      </patternFill>
    </fill>
  </fills>
  <borders count="12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style="thin">
        <color indexed="64"/>
      </top>
      <bottom/>
      <diagonal/>
    </border>
    <border>
      <left/>
      <right/>
      <top style="dotted">
        <color indexed="64"/>
      </top>
      <bottom/>
      <diagonal/>
    </border>
    <border>
      <left/>
      <right/>
      <top/>
      <bottom style="dashed">
        <color indexed="64"/>
      </bottom>
      <diagonal/>
    </border>
    <border>
      <left/>
      <right/>
      <top/>
      <bottom style="dotted">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hair">
        <color indexed="64"/>
      </top>
      <bottom/>
      <diagonal/>
    </border>
    <border>
      <left/>
      <right style="hair">
        <color indexed="64"/>
      </right>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dotted">
        <color indexed="64"/>
      </top>
      <bottom style="dotted">
        <color indexed="64"/>
      </bottom>
      <diagonal/>
    </border>
  </borders>
  <cellStyleXfs count="26">
    <xf numFmtId="0" fontId="0" fillId="0" borderId="0">
      <alignment vertical="center"/>
    </xf>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3" borderId="0" applyNumberFormat="0" applyBorder="0" applyAlignment="0" applyProtection="0">
      <alignment vertical="center"/>
    </xf>
    <xf numFmtId="0" fontId="20" fillId="6"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3"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3" fillId="0" borderId="0">
      <alignment vertical="center"/>
    </xf>
    <xf numFmtId="38" fontId="29" fillId="0" borderId="0" applyFont="0" applyFill="0" applyBorder="0" applyAlignment="0" applyProtection="0">
      <alignment vertical="center"/>
    </xf>
    <xf numFmtId="0" fontId="23" fillId="0" borderId="0"/>
    <xf numFmtId="6" fontId="29" fillId="0" borderId="0" applyFont="0" applyFill="0" applyBorder="0" applyAlignment="0" applyProtection="0">
      <alignment vertical="center"/>
    </xf>
    <xf numFmtId="6" fontId="29" fillId="0" borderId="0" applyFont="0" applyFill="0" applyBorder="0" applyAlignment="0" applyProtection="0">
      <alignment vertical="center"/>
    </xf>
    <xf numFmtId="0" fontId="88" fillId="0" borderId="0">
      <alignment vertical="center"/>
    </xf>
    <xf numFmtId="0" fontId="9" fillId="0" borderId="0">
      <alignment vertical="center"/>
    </xf>
    <xf numFmtId="0" fontId="96" fillId="0" borderId="0" applyNumberFormat="0" applyFill="0" applyBorder="0" applyAlignment="0" applyProtection="0">
      <alignment vertical="center"/>
    </xf>
    <xf numFmtId="0" fontId="23" fillId="0" borderId="0">
      <alignment vertical="center"/>
    </xf>
    <xf numFmtId="0" fontId="7" fillId="0" borderId="0">
      <alignment vertical="center"/>
    </xf>
    <xf numFmtId="0" fontId="6" fillId="0" borderId="0">
      <alignment vertical="center"/>
    </xf>
    <xf numFmtId="0" fontId="4" fillId="0" borderId="0">
      <alignment vertical="center"/>
    </xf>
  </cellStyleXfs>
  <cellXfs count="1114">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11" fillId="0" borderId="0" xfId="0" applyFont="1" applyAlignment="1">
      <alignment horizontal="left" vertical="center" wrapText="1"/>
    </xf>
    <xf numFmtId="56" fontId="11" fillId="0" borderId="0" xfId="0" applyNumberFormat="1" applyFont="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wrapText="1"/>
    </xf>
    <xf numFmtId="176" fontId="11" fillId="0" borderId="3" xfId="0" applyNumberFormat="1" applyFont="1" applyBorder="1">
      <alignment vertical="center"/>
    </xf>
    <xf numFmtId="176" fontId="11" fillId="0" borderId="4" xfId="0" applyNumberFormat="1" applyFont="1" applyBorder="1">
      <alignment vertical="center"/>
    </xf>
    <xf numFmtId="176" fontId="11" fillId="0" borderId="2" xfId="0" applyNumberFormat="1" applyFont="1" applyBorder="1">
      <alignment vertical="center"/>
    </xf>
    <xf numFmtId="176" fontId="11" fillId="0" borderId="5" xfId="0" applyNumberFormat="1" applyFont="1" applyBorder="1">
      <alignment vertical="center"/>
    </xf>
    <xf numFmtId="0" fontId="14" fillId="0" borderId="0" xfId="0" applyFont="1" applyAlignment="1">
      <alignment horizontal="center" vertical="center"/>
    </xf>
    <xf numFmtId="0" fontId="16" fillId="0" borderId="0" xfId="0" applyFont="1">
      <alignment vertical="center"/>
    </xf>
    <xf numFmtId="0" fontId="10" fillId="0" borderId="0" xfId="0" applyFont="1" applyAlignment="1">
      <alignment horizontal="left" vertical="center"/>
    </xf>
    <xf numFmtId="176" fontId="10" fillId="0" borderId="4" xfId="0" applyNumberFormat="1" applyFont="1" applyBorder="1" applyAlignment="1">
      <alignment horizontal="center" vertical="center" wrapText="1"/>
    </xf>
    <xf numFmtId="176" fontId="10" fillId="0" borderId="6"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4" fillId="0" borderId="0" xfId="0" applyFont="1" applyAlignment="1"/>
    <xf numFmtId="0" fontId="19" fillId="0" borderId="0" xfId="0" applyFont="1" applyAlignment="1">
      <alignment horizontal="left" vertical="center"/>
    </xf>
    <xf numFmtId="0" fontId="18" fillId="0" borderId="0" xfId="0" applyFont="1" applyFill="1" applyBorder="1">
      <alignment vertical="center"/>
    </xf>
    <xf numFmtId="0" fontId="18" fillId="0" borderId="0" xfId="0" applyFont="1">
      <alignment vertical="center"/>
    </xf>
    <xf numFmtId="0" fontId="18" fillId="8" borderId="0" xfId="0" applyFont="1" applyFill="1" applyAlignment="1">
      <alignment vertical="center"/>
    </xf>
    <xf numFmtId="49" fontId="37" fillId="0" borderId="0" xfId="14" applyNumberFormat="1" applyFont="1" applyFill="1" applyBorder="1" applyAlignment="1">
      <alignment vertical="center" shrinkToFit="1"/>
    </xf>
    <xf numFmtId="0" fontId="40" fillId="0" borderId="0" xfId="0" applyFont="1" applyBorder="1" applyAlignment="1">
      <alignment horizontal="center" vertical="center"/>
    </xf>
    <xf numFmtId="49" fontId="41" fillId="0" borderId="0" xfId="14" applyNumberFormat="1" applyFont="1" applyFill="1" applyBorder="1" applyAlignment="1">
      <alignment horizontal="center" vertical="center" shrinkToFit="1"/>
    </xf>
    <xf numFmtId="49" fontId="41" fillId="0" borderId="7" xfId="14" applyNumberFormat="1" applyFont="1" applyFill="1" applyBorder="1" applyAlignment="1">
      <alignment vertical="center" wrapText="1" shrinkToFit="1"/>
    </xf>
    <xf numFmtId="49" fontId="41" fillId="0" borderId="0" xfId="14" applyNumberFormat="1" applyFont="1" applyFill="1" applyBorder="1" applyAlignment="1">
      <alignment vertical="center" wrapText="1" shrinkToFit="1"/>
    </xf>
    <xf numFmtId="49" fontId="41" fillId="0" borderId="0" xfId="14" applyNumberFormat="1" applyFont="1" applyFill="1" applyBorder="1" applyAlignment="1">
      <alignment vertical="center" shrinkToFit="1"/>
    </xf>
    <xf numFmtId="49" fontId="37" fillId="0" borderId="0" xfId="14" applyNumberFormat="1" applyFont="1" applyFill="1" applyBorder="1" applyAlignment="1">
      <alignment horizontal="center" vertical="center" shrinkToFit="1"/>
    </xf>
    <xf numFmtId="49" fontId="37" fillId="0" borderId="10" xfId="14" applyNumberFormat="1"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2" fillId="0" borderId="0" xfId="14" applyNumberFormat="1" applyFont="1" applyFill="1" applyBorder="1" applyAlignment="1">
      <alignment horizontal="center" vertical="center" wrapText="1"/>
    </xf>
    <xf numFmtId="0" fontId="44" fillId="0" borderId="0" xfId="14" applyNumberFormat="1" applyFont="1" applyFill="1" applyBorder="1" applyAlignment="1">
      <alignment vertical="center" wrapText="1"/>
    </xf>
    <xf numFmtId="49" fontId="42" fillId="0" borderId="0" xfId="14" applyNumberFormat="1" applyFont="1" applyFill="1" applyBorder="1" applyAlignment="1">
      <alignment horizontal="center" vertical="center" shrinkToFit="1"/>
    </xf>
    <xf numFmtId="49" fontId="44" fillId="0" borderId="0" xfId="14" applyNumberFormat="1" applyFont="1" applyFill="1" applyBorder="1" applyAlignment="1">
      <alignment vertical="center" shrinkToFit="1"/>
    </xf>
    <xf numFmtId="49" fontId="42" fillId="0" borderId="0" xfId="14" applyNumberFormat="1" applyFont="1" applyFill="1" applyBorder="1" applyAlignment="1">
      <alignment horizontal="center" shrinkToFit="1"/>
    </xf>
    <xf numFmtId="49" fontId="39" fillId="0" borderId="0" xfId="14" applyNumberFormat="1" applyFont="1" applyFill="1" applyBorder="1" applyAlignment="1">
      <alignment horizontal="center" shrinkToFit="1"/>
    </xf>
    <xf numFmtId="49" fontId="32" fillId="0" borderId="0" xfId="14" applyNumberFormat="1" applyFont="1" applyFill="1" applyBorder="1" applyAlignment="1">
      <alignment horizontal="center" shrinkToFit="1"/>
    </xf>
    <xf numFmtId="49" fontId="46" fillId="0" borderId="0" xfId="14" applyNumberFormat="1" applyFont="1" applyFill="1" applyBorder="1" applyAlignment="1">
      <alignment horizontal="center" vertical="top" shrinkToFit="1"/>
    </xf>
    <xf numFmtId="49" fontId="36" fillId="0" borderId="0" xfId="14" applyNumberFormat="1" applyFont="1" applyFill="1" applyBorder="1" applyAlignment="1">
      <alignment horizontal="center" shrinkToFit="1"/>
    </xf>
    <xf numFmtId="49" fontId="36" fillId="8" borderId="12" xfId="14" applyNumberFormat="1" applyFont="1" applyFill="1" applyBorder="1" applyAlignment="1">
      <alignment shrinkToFit="1"/>
    </xf>
    <xf numFmtId="49" fontId="34" fillId="0" borderId="13" xfId="14" applyNumberFormat="1" applyFont="1" applyFill="1" applyBorder="1" applyAlignment="1">
      <alignment wrapText="1" shrinkToFit="1"/>
    </xf>
    <xf numFmtId="49" fontId="39" fillId="0" borderId="0" xfId="14" applyNumberFormat="1" applyFont="1" applyFill="1" applyBorder="1" applyAlignment="1">
      <alignment shrinkToFit="1"/>
    </xf>
    <xf numFmtId="49" fontId="34" fillId="0" borderId="13" xfId="14" applyNumberFormat="1" applyFont="1" applyFill="1" applyBorder="1" applyAlignment="1">
      <alignment horizontal="right" wrapText="1" shrinkToFit="1"/>
    </xf>
    <xf numFmtId="49" fontId="34" fillId="0" borderId="14" xfId="14" applyNumberFormat="1" applyFont="1" applyFill="1" applyBorder="1" applyAlignment="1">
      <alignment wrapText="1" shrinkToFit="1"/>
    </xf>
    <xf numFmtId="177" fontId="34" fillId="8" borderId="13" xfId="14" applyNumberFormat="1" applyFont="1" applyFill="1" applyBorder="1" applyAlignment="1">
      <alignment shrinkToFit="1"/>
    </xf>
    <xf numFmtId="49" fontId="36" fillId="0" borderId="0" xfId="14" applyNumberFormat="1" applyFont="1" applyFill="1" applyBorder="1" applyAlignment="1">
      <alignment shrinkToFit="1"/>
    </xf>
    <xf numFmtId="49" fontId="42" fillId="0" borderId="0" xfId="14" applyNumberFormat="1" applyFont="1" applyFill="1" applyBorder="1" applyAlignment="1">
      <alignment shrinkToFit="1"/>
    </xf>
    <xf numFmtId="49" fontId="48" fillId="0" borderId="0" xfId="14" applyNumberFormat="1" applyFont="1" applyFill="1" applyBorder="1" applyAlignment="1" applyProtection="1">
      <alignment horizontal="center" shrinkToFit="1"/>
      <protection locked="0" hidden="1"/>
    </xf>
    <xf numFmtId="49" fontId="46" fillId="0" borderId="0" xfId="14" applyNumberFormat="1" applyFont="1" applyFill="1" applyBorder="1" applyAlignment="1">
      <alignment vertical="top" shrinkToFit="1"/>
    </xf>
    <xf numFmtId="49" fontId="46" fillId="0" borderId="0" xfId="14" applyNumberFormat="1" applyFont="1" applyFill="1" applyBorder="1" applyAlignment="1">
      <alignment horizontal="right" wrapText="1" shrinkToFit="1"/>
    </xf>
    <xf numFmtId="49" fontId="36" fillId="0" borderId="0" xfId="14" applyNumberFormat="1" applyFont="1" applyFill="1" applyBorder="1" applyAlignment="1">
      <alignment wrapText="1" shrinkToFit="1"/>
    </xf>
    <xf numFmtId="178" fontId="34" fillId="0" borderId="0" xfId="14" applyNumberFormat="1" applyFont="1" applyFill="1" applyBorder="1" applyAlignment="1">
      <alignment shrinkToFit="1"/>
    </xf>
    <xf numFmtId="178" fontId="34" fillId="0" borderId="14" xfId="14" applyNumberFormat="1" applyFont="1" applyFill="1" applyBorder="1" applyAlignment="1">
      <alignment shrinkToFit="1"/>
    </xf>
    <xf numFmtId="49" fontId="42" fillId="0" borderId="0" xfId="14" applyNumberFormat="1" applyFont="1" applyFill="1" applyBorder="1" applyAlignment="1">
      <alignment horizontal="left" shrinkToFit="1"/>
    </xf>
    <xf numFmtId="49" fontId="42" fillId="0" borderId="0" xfId="14" applyNumberFormat="1" applyFont="1" applyFill="1" applyBorder="1" applyAlignment="1">
      <alignment horizontal="left" wrapText="1"/>
    </xf>
    <xf numFmtId="49" fontId="42" fillId="0" borderId="0" xfId="14" applyNumberFormat="1" applyFont="1" applyFill="1" applyBorder="1" applyAlignment="1">
      <alignment horizontal="center" wrapText="1" shrinkToFit="1"/>
    </xf>
    <xf numFmtId="49" fontId="46" fillId="0" borderId="15" xfId="14" applyNumberFormat="1" applyFont="1" applyFill="1" applyBorder="1" applyAlignment="1">
      <alignment vertical="top" shrinkToFit="1"/>
    </xf>
    <xf numFmtId="49" fontId="36" fillId="0" borderId="0" xfId="14" applyNumberFormat="1" applyFont="1" applyFill="1" applyBorder="1" applyAlignment="1">
      <alignment horizontal="center" vertical="center" shrinkToFit="1"/>
    </xf>
    <xf numFmtId="49" fontId="43" fillId="0" borderId="0" xfId="14" applyNumberFormat="1" applyFont="1" applyFill="1" applyBorder="1" applyAlignment="1">
      <alignment horizontal="center" shrinkToFit="1"/>
    </xf>
    <xf numFmtId="49" fontId="41" fillId="0" borderId="16" xfId="14" applyNumberFormat="1" applyFont="1" applyFill="1" applyBorder="1" applyAlignment="1">
      <alignment vertical="center" shrinkToFit="1"/>
    </xf>
    <xf numFmtId="49" fontId="48" fillId="0" borderId="0" xfId="14" applyNumberFormat="1" applyFont="1" applyFill="1" applyBorder="1" applyAlignment="1">
      <alignment horizontal="center" vertical="center" shrinkToFit="1"/>
    </xf>
    <xf numFmtId="49" fontId="41" fillId="0" borderId="17" xfId="14" applyNumberFormat="1" applyFont="1" applyFill="1" applyBorder="1" applyAlignment="1">
      <alignment vertical="center" shrinkToFit="1"/>
    </xf>
    <xf numFmtId="49" fontId="41" fillId="0" borderId="16" xfId="14" applyNumberFormat="1" applyFont="1" applyFill="1" applyBorder="1" applyAlignment="1">
      <alignment horizontal="center" vertical="center" shrinkToFit="1"/>
    </xf>
    <xf numFmtId="49" fontId="41" fillId="0" borderId="17" xfId="14" applyNumberFormat="1" applyFont="1" applyFill="1" applyBorder="1" applyAlignment="1">
      <alignment horizontal="center" vertical="center" shrinkToFit="1"/>
    </xf>
    <xf numFmtId="0" fontId="39" fillId="0" borderId="0" xfId="14" applyNumberFormat="1" applyFont="1" applyFill="1" applyBorder="1" applyAlignment="1">
      <alignment horizontal="center" shrinkToFit="1"/>
    </xf>
    <xf numFmtId="49" fontId="39" fillId="0" borderId="18" xfId="14" applyNumberFormat="1" applyFont="1" applyFill="1" applyBorder="1" applyAlignment="1">
      <alignment vertical="center" shrinkToFit="1"/>
    </xf>
    <xf numFmtId="49" fontId="34" fillId="0" borderId="19" xfId="14" applyNumberFormat="1" applyFont="1" applyFill="1" applyBorder="1" applyAlignment="1">
      <alignment vertical="center" shrinkToFit="1"/>
    </xf>
    <xf numFmtId="49" fontId="39" fillId="0" borderId="20" xfId="14" applyNumberFormat="1" applyFont="1" applyFill="1" applyBorder="1" applyAlignment="1">
      <alignment vertical="center" shrinkToFit="1"/>
    </xf>
    <xf numFmtId="49" fontId="34" fillId="0" borderId="21" xfId="14" applyNumberFormat="1" applyFont="1" applyFill="1" applyBorder="1" applyAlignment="1">
      <alignment vertical="center" shrinkToFit="1"/>
    </xf>
    <xf numFmtId="49" fontId="39" fillId="0" borderId="0" xfId="14" applyNumberFormat="1" applyFont="1" applyFill="1" applyBorder="1" applyAlignment="1">
      <alignment wrapText="1"/>
    </xf>
    <xf numFmtId="49" fontId="31" fillId="0" borderId="0" xfId="14" applyNumberFormat="1" applyFont="1" applyFill="1" applyBorder="1" applyAlignment="1">
      <alignment wrapText="1"/>
    </xf>
    <xf numFmtId="49" fontId="42" fillId="0" borderId="0" xfId="14" applyNumberFormat="1" applyFont="1" applyFill="1" applyBorder="1" applyAlignment="1">
      <alignment wrapText="1"/>
    </xf>
    <xf numFmtId="49" fontId="42" fillId="0" borderId="0" xfId="14" applyNumberFormat="1" applyFont="1" applyFill="1" applyBorder="1" applyAlignment="1">
      <alignment horizontal="center"/>
    </xf>
    <xf numFmtId="49" fontId="48" fillId="0" borderId="0" xfId="14" applyNumberFormat="1" applyFont="1" applyFill="1" applyBorder="1" applyAlignment="1" applyProtection="1">
      <alignment horizontal="center"/>
      <protection locked="0" hidden="1"/>
    </xf>
    <xf numFmtId="49" fontId="42" fillId="0" borderId="0" xfId="14" applyNumberFormat="1" applyFont="1" applyFill="1" applyBorder="1" applyAlignment="1">
      <alignment vertical="top" wrapText="1"/>
    </xf>
    <xf numFmtId="177" fontId="42" fillId="0" borderId="0" xfId="14" applyNumberFormat="1" applyFont="1" applyFill="1" applyBorder="1" applyAlignment="1">
      <alignment vertical="top" wrapText="1"/>
    </xf>
    <xf numFmtId="49" fontId="46" fillId="0" borderId="22" xfId="14" applyNumberFormat="1" applyFont="1" applyFill="1" applyBorder="1" applyAlignment="1">
      <alignment vertical="top" shrinkToFit="1"/>
    </xf>
    <xf numFmtId="49" fontId="34" fillId="0" borderId="0" xfId="14" applyNumberFormat="1" applyFont="1" applyFill="1" applyBorder="1" applyAlignment="1">
      <alignment horizontal="right" wrapText="1" shrinkToFit="1"/>
    </xf>
    <xf numFmtId="49" fontId="42" fillId="0" borderId="17" xfId="14" applyNumberFormat="1" applyFont="1" applyFill="1" applyBorder="1" applyAlignment="1">
      <alignment horizontal="center" vertical="center" shrinkToFit="1"/>
    </xf>
    <xf numFmtId="49" fontId="42" fillId="0" borderId="20" xfId="14" applyNumberFormat="1" applyFont="1" applyFill="1" applyBorder="1" applyAlignment="1">
      <alignment vertical="center" shrinkToFit="1"/>
    </xf>
    <xf numFmtId="49" fontId="37" fillId="0" borderId="21" xfId="14" applyNumberFormat="1" applyFont="1" applyFill="1" applyBorder="1" applyAlignment="1">
      <alignment vertical="center" shrinkToFit="1"/>
    </xf>
    <xf numFmtId="49" fontId="32" fillId="0" borderId="0" xfId="14" applyNumberFormat="1" applyFont="1" applyFill="1" applyBorder="1" applyAlignment="1">
      <alignment vertical="top" wrapText="1"/>
    </xf>
    <xf numFmtId="49" fontId="42" fillId="0" borderId="0" xfId="14" applyNumberFormat="1" applyFont="1" applyFill="1" applyBorder="1" applyAlignment="1">
      <alignment vertical="center" shrinkToFit="1"/>
    </xf>
    <xf numFmtId="49" fontId="42" fillId="0" borderId="0" xfId="14" applyNumberFormat="1" applyFont="1" applyFill="1" applyBorder="1" applyAlignment="1"/>
    <xf numFmtId="49" fontId="41" fillId="0" borderId="0" xfId="14" applyNumberFormat="1" applyFont="1" applyFill="1" applyBorder="1" applyAlignment="1">
      <alignment horizontal="center" vertical="top" shrinkToFit="1"/>
    </xf>
    <xf numFmtId="49" fontId="41" fillId="0" borderId="0" xfId="14" applyNumberFormat="1" applyFont="1" applyFill="1" applyBorder="1" applyAlignment="1">
      <alignment vertical="top" shrinkToFit="1"/>
    </xf>
    <xf numFmtId="49" fontId="32" fillId="0" borderId="0" xfId="14" applyNumberFormat="1" applyFont="1" applyFill="1" applyBorder="1" applyAlignment="1">
      <alignment shrinkToFit="1"/>
    </xf>
    <xf numFmtId="49" fontId="52" fillId="0" borderId="0" xfId="14" applyNumberFormat="1" applyFont="1" applyFill="1" applyBorder="1" applyAlignment="1">
      <alignment horizontal="center" vertical="top" shrinkToFit="1"/>
    </xf>
    <xf numFmtId="49" fontId="52" fillId="0" borderId="0" xfId="14" applyNumberFormat="1" applyFont="1" applyFill="1" applyBorder="1" applyAlignment="1">
      <alignment vertical="top" shrinkToFit="1"/>
    </xf>
    <xf numFmtId="49" fontId="41" fillId="0" borderId="0" xfId="14" applyNumberFormat="1" applyFont="1" applyFill="1" applyBorder="1" applyAlignment="1">
      <alignment shrinkToFit="1"/>
    </xf>
    <xf numFmtId="177" fontId="41" fillId="0" borderId="0" xfId="14" applyNumberFormat="1" applyFont="1" applyFill="1" applyBorder="1" applyAlignment="1">
      <alignment shrinkToFit="1"/>
    </xf>
    <xf numFmtId="49" fontId="41" fillId="0" borderId="0" xfId="14" applyNumberFormat="1" applyFont="1" applyFill="1" applyBorder="1" applyAlignment="1">
      <alignment horizontal="center" shrinkToFit="1"/>
    </xf>
    <xf numFmtId="49" fontId="46" fillId="0" borderId="0" xfId="14" applyNumberFormat="1" applyFont="1" applyFill="1" applyBorder="1" applyAlignment="1">
      <alignment horizontal="center" shrinkToFit="1"/>
    </xf>
    <xf numFmtId="0" fontId="33" fillId="0" borderId="0" xfId="14" applyFont="1" applyFill="1" applyBorder="1" applyAlignment="1">
      <alignment horizontal="center" vertical="center" wrapText="1"/>
    </xf>
    <xf numFmtId="0" fontId="32" fillId="0" borderId="0" xfId="14" applyFont="1" applyFill="1" applyBorder="1" applyAlignment="1">
      <alignment horizontal="left" wrapText="1"/>
    </xf>
    <xf numFmtId="49" fontId="41" fillId="0" borderId="0" xfId="14" applyNumberFormat="1" applyFont="1" applyFill="1" applyBorder="1" applyAlignment="1">
      <alignment wrapText="1"/>
    </xf>
    <xf numFmtId="49" fontId="41" fillId="0" borderId="0" xfId="14" applyNumberFormat="1" applyFont="1" applyFill="1" applyBorder="1" applyAlignment="1">
      <alignment horizontal="center" wrapText="1"/>
    </xf>
    <xf numFmtId="0" fontId="32" fillId="0" borderId="0" xfId="14" applyFont="1" applyFill="1" applyBorder="1" applyAlignment="1">
      <alignment horizontal="left"/>
    </xf>
    <xf numFmtId="0" fontId="36" fillId="0" borderId="0" xfId="14" applyFont="1" applyFill="1" applyBorder="1" applyAlignment="1">
      <alignment horizontal="center" wrapText="1"/>
    </xf>
    <xf numFmtId="49" fontId="36" fillId="0" borderId="0" xfId="14" applyNumberFormat="1" applyFont="1" applyFill="1" applyBorder="1" applyAlignment="1">
      <alignment horizontal="center" wrapText="1"/>
    </xf>
    <xf numFmtId="178" fontId="31" fillId="0" borderId="14" xfId="14" applyNumberFormat="1" applyFont="1" applyFill="1" applyBorder="1" applyAlignment="1"/>
    <xf numFmtId="49" fontId="31" fillId="0" borderId="0" xfId="14" applyNumberFormat="1" applyFont="1" applyFill="1" applyBorder="1" applyAlignment="1">
      <alignment horizontal="center"/>
    </xf>
    <xf numFmtId="49" fontId="34" fillId="0" borderId="0" xfId="14" applyNumberFormat="1" applyFont="1" applyFill="1" applyBorder="1" applyAlignment="1">
      <alignment wrapText="1" shrinkToFit="1"/>
    </xf>
    <xf numFmtId="49" fontId="52" fillId="0" borderId="0" xfId="14" applyNumberFormat="1" applyFont="1" applyFill="1" applyBorder="1" applyAlignment="1">
      <alignment vertical="top" wrapText="1"/>
    </xf>
    <xf numFmtId="0" fontId="42" fillId="0" borderId="0" xfId="14" applyFont="1" applyFill="1" applyBorder="1" applyAlignment="1"/>
    <xf numFmtId="0" fontId="48" fillId="0" borderId="0" xfId="14" applyFont="1" applyFill="1" applyBorder="1" applyAlignment="1"/>
    <xf numFmtId="0" fontId="36" fillId="0" borderId="0" xfId="14" applyFont="1" applyFill="1" applyBorder="1" applyAlignment="1"/>
    <xf numFmtId="0" fontId="43" fillId="0" borderId="0" xfId="14" applyFont="1" applyFill="1" applyBorder="1" applyAlignment="1" applyProtection="1">
      <protection locked="0"/>
    </xf>
    <xf numFmtId="0" fontId="43" fillId="0" borderId="0" xfId="14" applyFont="1" applyFill="1" applyBorder="1" applyAlignment="1" applyProtection="1">
      <protection locked="0" hidden="1"/>
    </xf>
    <xf numFmtId="0" fontId="43" fillId="0" borderId="0" xfId="14" applyFont="1" applyFill="1" applyBorder="1" applyAlignment="1"/>
    <xf numFmtId="0" fontId="41" fillId="0" borderId="0" xfId="14" applyFont="1" applyFill="1" applyBorder="1" applyAlignment="1">
      <alignment vertical="top" wrapText="1"/>
    </xf>
    <xf numFmtId="0" fontId="42" fillId="0" borderId="0" xfId="14" applyFont="1" applyFill="1" applyBorder="1" applyAlignment="1">
      <alignment vertical="center"/>
    </xf>
    <xf numFmtId="49" fontId="50" fillId="0" borderId="0" xfId="14" applyNumberFormat="1" applyFont="1" applyFill="1" applyBorder="1" applyAlignment="1">
      <alignment vertical="center" shrinkToFit="1"/>
    </xf>
    <xf numFmtId="49" fontId="41" fillId="0" borderId="0" xfId="14" applyNumberFormat="1" applyFont="1" applyFill="1" applyBorder="1" applyAlignment="1">
      <alignment horizontal="center"/>
    </xf>
    <xf numFmtId="0" fontId="50" fillId="0" borderId="0" xfId="14" applyNumberFormat="1" applyFont="1" applyFill="1" applyBorder="1" applyAlignment="1">
      <alignment horizontal="left" vertical="center" shrinkToFit="1"/>
    </xf>
    <xf numFmtId="49" fontId="34" fillId="0" borderId="0" xfId="14" applyNumberFormat="1" applyFont="1" applyFill="1" applyBorder="1" applyAlignment="1">
      <alignment wrapText="1"/>
    </xf>
    <xf numFmtId="49" fontId="36" fillId="0" borderId="0" xfId="14" applyNumberFormat="1" applyFont="1" applyFill="1" applyBorder="1" applyAlignment="1">
      <alignment horizontal="center"/>
    </xf>
    <xf numFmtId="49" fontId="41" fillId="0" borderId="0" xfId="14" applyNumberFormat="1" applyFont="1" applyFill="1" applyBorder="1" applyAlignment="1">
      <alignment vertical="top"/>
    </xf>
    <xf numFmtId="182" fontId="41" fillId="0" borderId="0" xfId="14" applyNumberFormat="1" applyFont="1" applyFill="1" applyBorder="1" applyAlignment="1">
      <alignment horizontal="center"/>
    </xf>
    <xf numFmtId="49" fontId="36" fillId="0" borderId="0" xfId="14" applyNumberFormat="1" applyFont="1" applyFill="1" applyBorder="1" applyAlignment="1">
      <alignment wrapText="1"/>
    </xf>
    <xf numFmtId="49" fontId="41" fillId="0" borderId="0" xfId="14" applyNumberFormat="1" applyFont="1" applyFill="1" applyBorder="1" applyAlignment="1"/>
    <xf numFmtId="0" fontId="54" fillId="0" borderId="0" xfId="14" applyNumberFormat="1" applyFont="1" applyBorder="1" applyAlignment="1">
      <alignment horizontal="left" vertical="center" shrinkToFit="1"/>
    </xf>
    <xf numFmtId="0" fontId="55" fillId="0" borderId="0" xfId="14" applyNumberFormat="1" applyFont="1" applyBorder="1" applyAlignment="1">
      <alignment vertical="center" shrinkToFit="1"/>
    </xf>
    <xf numFmtId="0" fontId="55" fillId="0" borderId="23" xfId="14" applyNumberFormat="1" applyFont="1" applyBorder="1" applyAlignment="1">
      <alignment vertical="center" shrinkToFit="1"/>
    </xf>
    <xf numFmtId="0" fontId="55" fillId="0" borderId="24" xfId="14" applyNumberFormat="1" applyFont="1" applyBorder="1" applyAlignment="1">
      <alignment vertical="center" shrinkToFit="1"/>
    </xf>
    <xf numFmtId="0" fontId="50" fillId="0" borderId="25" xfId="14" applyNumberFormat="1" applyFont="1" applyFill="1" applyBorder="1" applyAlignment="1">
      <alignment vertical="center" shrinkToFit="1"/>
    </xf>
    <xf numFmtId="0" fontId="50" fillId="0" borderId="0" xfId="14" applyNumberFormat="1" applyFont="1" applyFill="1" applyBorder="1" applyAlignment="1">
      <alignment vertical="center" shrinkToFit="1"/>
    </xf>
    <xf numFmtId="49" fontId="31" fillId="0" borderId="0" xfId="14" applyNumberFormat="1" applyFont="1" applyFill="1" applyBorder="1" applyAlignment="1" applyProtection="1">
      <alignment horizontal="center" vertical="center" wrapText="1"/>
      <protection hidden="1"/>
    </xf>
    <xf numFmtId="49" fontId="31" fillId="0" borderId="0" xfId="14" applyNumberFormat="1" applyFont="1" applyFill="1" applyBorder="1" applyAlignment="1">
      <alignment vertical="center"/>
    </xf>
    <xf numFmtId="49" fontId="31" fillId="0" borderId="0" xfId="14" applyNumberFormat="1" applyFont="1" applyFill="1" applyBorder="1" applyAlignment="1">
      <alignment horizontal="left" vertical="center"/>
    </xf>
    <xf numFmtId="49" fontId="41" fillId="0" borderId="0" xfId="14" applyNumberFormat="1" applyFont="1" applyFill="1" applyBorder="1" applyAlignment="1">
      <alignment horizontal="center" vertical="center"/>
    </xf>
    <xf numFmtId="49" fontId="41" fillId="0" borderId="14" xfId="14" applyNumberFormat="1" applyFont="1" applyFill="1" applyBorder="1" applyAlignment="1">
      <alignment vertical="center"/>
    </xf>
    <xf numFmtId="0" fontId="57" fillId="8" borderId="0" xfId="11" applyFont="1" applyFill="1" applyBorder="1" applyAlignment="1">
      <alignment vertical="center" wrapText="1" shrinkToFit="1"/>
    </xf>
    <xf numFmtId="0" fontId="45" fillId="0" borderId="0" xfId="11" applyFont="1" applyFill="1" applyBorder="1" applyAlignment="1">
      <alignment horizontal="center" vertical="center"/>
    </xf>
    <xf numFmtId="0" fontId="59" fillId="0" borderId="0" xfId="11" applyFont="1" applyBorder="1" applyAlignment="1">
      <alignment horizontal="center" shrinkToFit="1"/>
    </xf>
    <xf numFmtId="0" fontId="45" fillId="0" borderId="0" xfId="11" applyFont="1" applyFill="1" applyBorder="1" applyAlignment="1" applyProtection="1">
      <alignment horizontal="center" vertical="center"/>
      <protection hidden="1"/>
    </xf>
    <xf numFmtId="49" fontId="46" fillId="0" borderId="0" xfId="14" applyNumberFormat="1" applyFont="1" applyFill="1" applyBorder="1" applyAlignment="1">
      <alignment wrapText="1" shrinkToFit="1"/>
    </xf>
    <xf numFmtId="178" fontId="34" fillId="0" borderId="0" xfId="14" applyNumberFormat="1" applyFont="1" applyFill="1" applyBorder="1" applyAlignment="1">
      <alignment vertical="center" shrinkToFit="1"/>
    </xf>
    <xf numFmtId="178" fontId="41" fillId="0" borderId="0" xfId="14" applyNumberFormat="1" applyFont="1" applyFill="1" applyBorder="1" applyAlignment="1">
      <alignment horizontal="center" vertical="center" shrinkToFit="1"/>
    </xf>
    <xf numFmtId="49" fontId="34" fillId="0" borderId="0" xfId="14" applyNumberFormat="1" applyFont="1" applyFill="1" applyBorder="1" applyAlignment="1">
      <alignment horizontal="center" vertical="center" shrinkToFit="1"/>
    </xf>
    <xf numFmtId="49" fontId="42" fillId="0" borderId="0" xfId="14" applyNumberFormat="1" applyFont="1" applyFill="1" applyBorder="1" applyAlignment="1">
      <alignment horizontal="center" vertical="top" shrinkToFit="1"/>
    </xf>
    <xf numFmtId="178" fontId="34" fillId="0" borderId="0" xfId="14" applyNumberFormat="1" applyFont="1" applyFill="1" applyBorder="1" applyAlignment="1">
      <alignment vertical="top" shrinkToFit="1"/>
    </xf>
    <xf numFmtId="178" fontId="41" fillId="0" borderId="0" xfId="14" applyNumberFormat="1" applyFont="1" applyFill="1" applyBorder="1" applyAlignment="1">
      <alignment horizontal="center" vertical="top" shrinkToFit="1"/>
    </xf>
    <xf numFmtId="0" fontId="45" fillId="0" borderId="0" xfId="11" applyFont="1" applyFill="1" applyBorder="1" applyAlignment="1">
      <alignment horizontal="center" vertical="top"/>
    </xf>
    <xf numFmtId="49" fontId="44" fillId="0" borderId="0" xfId="14" applyNumberFormat="1" applyFont="1" applyFill="1" applyBorder="1" applyAlignment="1">
      <alignment vertical="top" shrinkToFit="1"/>
    </xf>
    <xf numFmtId="179" fontId="31" fillId="0" borderId="0" xfId="14" applyNumberFormat="1" applyFont="1" applyFill="1" applyBorder="1" applyAlignment="1">
      <alignment horizontal="center" shrinkToFit="1"/>
    </xf>
    <xf numFmtId="178" fontId="34" fillId="0" borderId="0" xfId="14" applyNumberFormat="1" applyFont="1" applyFill="1" applyBorder="1" applyAlignment="1">
      <alignment horizontal="center" vertical="top" shrinkToFit="1"/>
    </xf>
    <xf numFmtId="49" fontId="36" fillId="0" borderId="0" xfId="14" applyNumberFormat="1" applyFont="1" applyFill="1" applyBorder="1" applyAlignment="1">
      <alignment vertical="center" shrinkToFit="1"/>
    </xf>
    <xf numFmtId="49" fontId="36" fillId="0" borderId="0" xfId="14" applyNumberFormat="1" applyFont="1" applyFill="1" applyBorder="1" applyAlignment="1">
      <alignment horizontal="right" vertical="center" shrinkToFit="1"/>
    </xf>
    <xf numFmtId="178" fontId="34" fillId="0" borderId="0" xfId="14" applyNumberFormat="1" applyFont="1" applyFill="1" applyBorder="1" applyAlignment="1">
      <alignment horizontal="center" vertical="center" shrinkToFit="1"/>
    </xf>
    <xf numFmtId="0" fontId="51" fillId="0" borderId="0" xfId="11" applyFont="1" applyFill="1" applyBorder="1" applyAlignment="1">
      <alignment horizontal="center" vertical="center"/>
    </xf>
    <xf numFmtId="49" fontId="34" fillId="0" borderId="0" xfId="14" applyNumberFormat="1" applyFont="1" applyFill="1" applyBorder="1" applyAlignment="1">
      <alignment vertical="center" shrinkToFit="1"/>
    </xf>
    <xf numFmtId="178" fontId="37" fillId="0" borderId="0" xfId="14" applyNumberFormat="1" applyFont="1" applyFill="1" applyBorder="1" applyAlignment="1">
      <alignment horizontal="center" vertical="top" shrinkToFit="1"/>
    </xf>
    <xf numFmtId="0" fontId="40" fillId="0" borderId="0" xfId="11" applyFont="1" applyFill="1" applyBorder="1" applyAlignment="1">
      <alignment horizontal="center" vertical="top"/>
    </xf>
    <xf numFmtId="49" fontId="37" fillId="0" borderId="0" xfId="14" applyNumberFormat="1" applyFont="1" applyFill="1" applyBorder="1" applyAlignment="1">
      <alignment vertical="top" shrinkToFit="1"/>
    </xf>
    <xf numFmtId="49" fontId="42" fillId="8" borderId="0" xfId="14" applyNumberFormat="1" applyFont="1" applyFill="1" applyBorder="1" applyAlignment="1">
      <alignment horizontal="center" shrinkToFit="1"/>
    </xf>
    <xf numFmtId="178" fontId="34" fillId="8" borderId="0" xfId="14" applyNumberFormat="1" applyFont="1" applyFill="1" applyBorder="1" applyAlignment="1">
      <alignment horizontal="center" vertical="center" shrinkToFit="1"/>
    </xf>
    <xf numFmtId="0" fontId="45" fillId="8" borderId="0" xfId="11" applyFont="1" applyFill="1" applyBorder="1" applyAlignment="1">
      <alignment horizontal="center" vertical="center"/>
    </xf>
    <xf numFmtId="49" fontId="44" fillId="8" borderId="0" xfId="14" applyNumberFormat="1" applyFont="1" applyFill="1" applyBorder="1" applyAlignment="1">
      <alignment vertical="center" shrinkToFit="1"/>
    </xf>
    <xf numFmtId="178" fontId="41" fillId="0" borderId="7" xfId="14" applyNumberFormat="1" applyFont="1" applyFill="1" applyBorder="1" applyAlignment="1">
      <alignment vertical="center" shrinkToFit="1"/>
    </xf>
    <xf numFmtId="0" fontId="40" fillId="0" borderId="0" xfId="11" applyFont="1" applyFill="1" applyBorder="1" applyAlignment="1">
      <alignment horizontal="center" vertical="center"/>
    </xf>
    <xf numFmtId="0" fontId="47" fillId="0" borderId="0" xfId="11" applyFont="1" applyFill="1" applyBorder="1" applyAlignment="1">
      <alignment horizontal="center" vertical="center"/>
    </xf>
    <xf numFmtId="0" fontId="51" fillId="0" borderId="7" xfId="11" applyFont="1" applyFill="1" applyBorder="1" applyAlignment="1">
      <alignment vertical="center" shrinkToFit="1"/>
    </xf>
    <xf numFmtId="0" fontId="53" fillId="0" borderId="0" xfId="11" applyFont="1" applyFill="1" applyBorder="1" applyAlignment="1">
      <alignment horizontal="center" vertical="center" shrinkToFit="1"/>
    </xf>
    <xf numFmtId="0" fontId="47" fillId="0" borderId="0" xfId="11" applyNumberFormat="1" applyFont="1" applyFill="1" applyBorder="1" applyAlignment="1" applyProtection="1">
      <alignment horizontal="center" vertical="center"/>
      <protection hidden="1"/>
    </xf>
    <xf numFmtId="0" fontId="47" fillId="0" borderId="0" xfId="11" applyFont="1" applyFill="1" applyBorder="1" applyAlignment="1" applyProtection="1">
      <alignment horizontal="center" vertical="center"/>
      <protection hidden="1"/>
    </xf>
    <xf numFmtId="49" fontId="42" fillId="0" borderId="0" xfId="14" applyNumberFormat="1" applyFont="1" applyFill="1" applyBorder="1" applyAlignment="1">
      <alignment horizontal="center" vertical="center" wrapText="1" shrinkToFit="1"/>
    </xf>
    <xf numFmtId="49" fontId="35" fillId="0" borderId="0" xfId="14" applyNumberFormat="1" applyFont="1" applyFill="1" applyBorder="1" applyAlignment="1">
      <alignment shrinkToFit="1"/>
    </xf>
    <xf numFmtId="177" fontId="42" fillId="0" borderId="0" xfId="14" applyNumberFormat="1" applyFont="1" applyFill="1" applyBorder="1" applyAlignment="1">
      <alignment horizontal="center" vertical="center" shrinkToFit="1"/>
    </xf>
    <xf numFmtId="49" fontId="42" fillId="0" borderId="0" xfId="14" applyNumberFormat="1" applyFont="1" applyFill="1" applyBorder="1" applyAlignment="1">
      <alignment horizontal="left" vertical="top" wrapText="1" shrinkToFit="1"/>
    </xf>
    <xf numFmtId="0" fontId="42" fillId="0" borderId="0" xfId="14" applyNumberFormat="1" applyFont="1" applyFill="1" applyBorder="1" applyAlignment="1">
      <alignment horizontal="center" vertical="center" shrinkToFit="1"/>
    </xf>
    <xf numFmtId="0" fontId="72" fillId="0" borderId="0" xfId="11" applyFont="1" applyFill="1" applyBorder="1" applyAlignment="1">
      <alignment wrapText="1" shrinkToFit="1"/>
    </xf>
    <xf numFmtId="49" fontId="73" fillId="0" borderId="0" xfId="14" applyNumberFormat="1" applyFont="1" applyFill="1" applyBorder="1" applyAlignment="1">
      <alignment horizontal="center" wrapText="1" shrinkToFit="1"/>
    </xf>
    <xf numFmtId="49" fontId="73" fillId="0" borderId="0" xfId="14" applyNumberFormat="1" applyFont="1" applyFill="1" applyBorder="1" applyAlignment="1">
      <alignment horizontal="center" vertical="center" wrapText="1"/>
    </xf>
    <xf numFmtId="49" fontId="72" fillId="0" borderId="0" xfId="14" applyNumberFormat="1" applyFont="1" applyFill="1" applyBorder="1" applyAlignment="1">
      <alignment horizontal="center" vertical="center" shrinkToFit="1"/>
    </xf>
    <xf numFmtId="49" fontId="72" fillId="0" borderId="0" xfId="14" applyNumberFormat="1" applyFont="1" applyFill="1" applyBorder="1" applyAlignment="1">
      <alignment horizontal="center" vertical="center" wrapText="1" shrinkToFit="1"/>
    </xf>
    <xf numFmtId="49" fontId="74" fillId="0" borderId="0" xfId="14" applyNumberFormat="1" applyFont="1" applyFill="1" applyBorder="1" applyAlignment="1">
      <alignment horizontal="center" shrinkToFit="1"/>
    </xf>
    <xf numFmtId="49" fontId="72" fillId="0" borderId="0" xfId="14" applyNumberFormat="1" applyFont="1" applyFill="1" applyBorder="1" applyAlignment="1">
      <alignment horizontal="center" vertical="center" shrinkToFit="1"/>
    </xf>
    <xf numFmtId="49" fontId="72" fillId="0" borderId="0" xfId="14" applyNumberFormat="1" applyFont="1" applyFill="1" applyBorder="1" applyAlignment="1">
      <alignment horizontal="center" vertical="center" wrapText="1" shrinkToFit="1"/>
    </xf>
    <xf numFmtId="49" fontId="42" fillId="0" borderId="0" xfId="14" applyNumberFormat="1" applyFont="1" applyFill="1" applyBorder="1" applyAlignment="1">
      <alignment horizontal="center" vertical="top" wrapText="1" shrinkToFit="1"/>
    </xf>
    <xf numFmtId="49" fontId="42" fillId="0" borderId="0" xfId="14" applyNumberFormat="1" applyFont="1" applyFill="1" applyBorder="1" applyAlignment="1">
      <alignment wrapText="1" shrinkToFit="1"/>
    </xf>
    <xf numFmtId="49" fontId="75" fillId="0" borderId="0" xfId="14" applyNumberFormat="1" applyFont="1" applyFill="1" applyBorder="1" applyAlignment="1">
      <alignment horizontal="center" vertical="top" wrapText="1" shrinkToFit="1"/>
    </xf>
    <xf numFmtId="49" fontId="72" fillId="0" borderId="0" xfId="14" applyNumberFormat="1" applyFont="1" applyFill="1" applyBorder="1" applyAlignment="1">
      <alignment horizontal="center" wrapText="1" shrinkToFit="1"/>
    </xf>
    <xf numFmtId="49" fontId="74" fillId="0" borderId="0" xfId="14" applyNumberFormat="1" applyFont="1" applyFill="1" applyBorder="1" applyAlignment="1">
      <alignment horizontal="center" vertical="center" wrapText="1" shrinkToFit="1"/>
    </xf>
    <xf numFmtId="49" fontId="72" fillId="0" borderId="0" xfId="14" applyNumberFormat="1" applyFont="1" applyFill="1" applyBorder="1" applyAlignment="1">
      <alignment horizontal="center" vertical="center" shrinkToFit="1"/>
    </xf>
    <xf numFmtId="49" fontId="31" fillId="0" borderId="13" xfId="14" applyNumberFormat="1" applyFont="1" applyFill="1" applyBorder="1" applyAlignment="1">
      <alignment vertical="center"/>
    </xf>
    <xf numFmtId="178" fontId="36" fillId="0" borderId="0" xfId="14" applyNumberFormat="1" applyFont="1" applyFill="1" applyBorder="1" applyAlignment="1">
      <alignment vertical="center" shrinkToFit="1"/>
    </xf>
    <xf numFmtId="0" fontId="36" fillId="0" borderId="0" xfId="12" applyFont="1" applyFill="1" applyBorder="1" applyAlignment="1">
      <alignment vertical="center" shrinkToFit="1"/>
    </xf>
    <xf numFmtId="182" fontId="68" fillId="0" borderId="0" xfId="14" applyNumberFormat="1" applyFont="1" applyFill="1" applyBorder="1" applyAlignment="1">
      <alignment horizontal="left" vertical="top" wrapText="1" shrinkToFit="1"/>
    </xf>
    <xf numFmtId="49" fontId="72" fillId="0" borderId="0" xfId="14" applyNumberFormat="1" applyFont="1" applyFill="1" applyBorder="1" applyAlignment="1">
      <alignment horizontal="center" vertical="center" wrapText="1" shrinkToFit="1"/>
    </xf>
    <xf numFmtId="49" fontId="74" fillId="0" borderId="0" xfId="14" applyNumberFormat="1" applyFont="1" applyFill="1" applyBorder="1" applyAlignment="1">
      <alignment horizontal="center" vertical="center" shrinkToFit="1"/>
    </xf>
    <xf numFmtId="49" fontId="42" fillId="0" borderId="0" xfId="14" applyNumberFormat="1" applyFont="1" applyFill="1" applyBorder="1" applyAlignment="1">
      <alignment horizontal="center" vertical="center" shrinkToFit="1"/>
    </xf>
    <xf numFmtId="49" fontId="42" fillId="0" borderId="0" xfId="14" applyNumberFormat="1" applyFont="1" applyFill="1" applyBorder="1" applyAlignment="1">
      <alignment horizontal="center" shrinkToFit="1"/>
    </xf>
    <xf numFmtId="49" fontId="39" fillId="0" borderId="0" xfId="14" applyNumberFormat="1" applyFont="1" applyFill="1" applyBorder="1" applyAlignment="1">
      <alignment horizontal="center" shrinkToFit="1"/>
    </xf>
    <xf numFmtId="49" fontId="68" fillId="0" borderId="0" xfId="14" applyNumberFormat="1" applyFont="1" applyFill="1" applyBorder="1" applyAlignment="1">
      <alignment horizontal="left" wrapText="1" shrinkToFit="1"/>
    </xf>
    <xf numFmtId="49" fontId="42" fillId="0" borderId="0" xfId="14" applyNumberFormat="1" applyFont="1" applyFill="1" applyBorder="1" applyAlignment="1">
      <alignment horizontal="left" wrapText="1" shrinkToFit="1"/>
    </xf>
    <xf numFmtId="49" fontId="31" fillId="0" borderId="0" xfId="14" applyNumberFormat="1" applyFont="1" applyFill="1" applyBorder="1" applyAlignment="1">
      <alignment horizontal="center" wrapText="1" shrinkToFit="1"/>
    </xf>
    <xf numFmtId="49" fontId="65" fillId="0" borderId="0" xfId="14" applyNumberFormat="1" applyFont="1" applyFill="1" applyBorder="1" applyAlignment="1">
      <alignment horizontal="center" wrapText="1" shrinkToFit="1"/>
    </xf>
    <xf numFmtId="0" fontId="0" fillId="0" borderId="0" xfId="0" applyNumberFormat="1" applyBorder="1" applyAlignment="1">
      <alignment vertical="center" shrinkToFit="1"/>
    </xf>
    <xf numFmtId="49" fontId="42" fillId="0" borderId="0" xfId="14" applyNumberFormat="1" applyFont="1" applyFill="1" applyBorder="1" applyAlignment="1">
      <alignment horizontal="center" shrinkToFit="1"/>
    </xf>
    <xf numFmtId="49" fontId="42" fillId="0" borderId="0" xfId="14" applyNumberFormat="1" applyFont="1" applyFill="1" applyBorder="1" applyAlignment="1">
      <alignment horizontal="center" vertical="center" wrapText="1" shrinkToFit="1"/>
    </xf>
    <xf numFmtId="49" fontId="42" fillId="0" borderId="0" xfId="14" applyNumberFormat="1" applyFont="1" applyFill="1" applyBorder="1" applyAlignment="1">
      <alignment horizontal="center" vertical="center" shrinkToFit="1"/>
    </xf>
    <xf numFmtId="49" fontId="77" fillId="0" borderId="0" xfId="14" applyNumberFormat="1" applyFont="1" applyFill="1" applyBorder="1" applyAlignment="1">
      <alignment vertical="top" shrinkToFit="1"/>
    </xf>
    <xf numFmtId="182" fontId="42" fillId="0" borderId="0" xfId="14" applyNumberFormat="1" applyFont="1" applyFill="1" applyBorder="1" applyAlignment="1">
      <alignment horizontal="left" vertical="top" wrapText="1" shrinkToFit="1"/>
    </xf>
    <xf numFmtId="49" fontId="42" fillId="0" borderId="0" xfId="14" applyNumberFormat="1" applyFont="1" applyFill="1" applyBorder="1" applyAlignment="1">
      <alignment vertical="center" wrapText="1" shrinkToFit="1"/>
    </xf>
    <xf numFmtId="0" fontId="42" fillId="0" borderId="0" xfId="14" applyNumberFormat="1" applyFont="1" applyFill="1" applyBorder="1" applyAlignment="1">
      <alignment vertical="center" shrinkToFit="1"/>
    </xf>
    <xf numFmtId="0" fontId="0" fillId="0" borderId="0" xfId="0" applyNumberFormat="1" applyFill="1" applyBorder="1" applyAlignment="1">
      <alignment vertical="center" shrinkToFit="1"/>
    </xf>
    <xf numFmtId="0" fontId="39" fillId="0" borderId="0" xfId="14" applyNumberFormat="1" applyFont="1" applyFill="1" applyBorder="1" applyAlignment="1">
      <alignment vertical="center" shrinkToFit="1"/>
    </xf>
    <xf numFmtId="0" fontId="21" fillId="0" borderId="0" xfId="0" applyNumberFormat="1" applyFont="1" applyBorder="1" applyAlignment="1">
      <alignment vertical="center" shrinkToFit="1"/>
    </xf>
    <xf numFmtId="0" fontId="21" fillId="0" borderId="0" xfId="0" applyNumberFormat="1" applyFont="1" applyFill="1" applyBorder="1" applyAlignment="1">
      <alignment vertical="center" shrinkToFit="1"/>
    </xf>
    <xf numFmtId="14" fontId="39" fillId="0" borderId="0" xfId="14" applyNumberFormat="1" applyFont="1" applyFill="1" applyBorder="1" applyAlignment="1">
      <alignment vertical="center" shrinkToFit="1"/>
    </xf>
    <xf numFmtId="184" fontId="39" fillId="0" borderId="0" xfId="14" applyNumberFormat="1" applyFont="1" applyFill="1" applyBorder="1" applyAlignment="1">
      <alignment vertical="center" shrinkToFit="1"/>
    </xf>
    <xf numFmtId="49" fontId="39" fillId="0" borderId="0" xfId="14" applyNumberFormat="1" applyFont="1" applyFill="1" applyBorder="1" applyAlignment="1">
      <alignment vertical="center" shrinkToFit="1"/>
    </xf>
    <xf numFmtId="49" fontId="42" fillId="0" borderId="118" xfId="14" applyNumberFormat="1" applyFont="1" applyFill="1" applyBorder="1" applyAlignment="1">
      <alignment horizontal="center" vertical="center" wrapText="1" shrinkToFit="1"/>
    </xf>
    <xf numFmtId="49" fontId="42" fillId="0" borderId="116" xfId="14" applyNumberFormat="1" applyFont="1" applyFill="1" applyBorder="1" applyAlignment="1">
      <alignment horizontal="center" vertical="center" wrapText="1" shrinkToFit="1"/>
    </xf>
    <xf numFmtId="49" fontId="42" fillId="0" borderId="0" xfId="14" applyNumberFormat="1" applyFont="1" applyFill="1" applyBorder="1" applyAlignment="1">
      <alignment horizontal="center" vertical="center" shrinkToFit="1"/>
    </xf>
    <xf numFmtId="49" fontId="52" fillId="0" borderId="101" xfId="14" applyNumberFormat="1" applyFont="1" applyFill="1" applyBorder="1" applyAlignment="1">
      <alignment vertical="top" wrapText="1" shrinkToFit="1"/>
    </xf>
    <xf numFmtId="49" fontId="80" fillId="0" borderId="0" xfId="14" applyNumberFormat="1" applyFont="1" applyFill="1" applyBorder="1" applyAlignment="1">
      <alignment horizontal="center"/>
    </xf>
    <xf numFmtId="49" fontId="81" fillId="0" borderId="0" xfId="14" applyNumberFormat="1" applyFont="1" applyFill="1" applyBorder="1" applyAlignment="1">
      <alignment horizontal="center" vertical="center" wrapText="1" shrinkToFit="1"/>
    </xf>
    <xf numFmtId="0" fontId="0" fillId="0" borderId="0" xfId="0" applyAlignment="1">
      <alignment horizontal="center" vertical="center"/>
    </xf>
    <xf numFmtId="0" fontId="0" fillId="0" borderId="0" xfId="0" applyAlignment="1">
      <alignment horizontal="left" vertical="center"/>
    </xf>
    <xf numFmtId="49" fontId="0" fillId="0" borderId="120" xfId="0" applyNumberFormat="1" applyBorder="1" applyAlignment="1">
      <alignment horizontal="left" vertical="center"/>
    </xf>
    <xf numFmtId="0" fontId="0" fillId="0" borderId="0" xfId="0" applyAlignment="1">
      <alignment horizontal="left" vertical="center" wrapText="1"/>
    </xf>
    <xf numFmtId="0" fontId="85" fillId="0" borderId="0" xfId="0" applyFont="1" applyAlignment="1">
      <alignment horizontal="center" vertical="center"/>
    </xf>
    <xf numFmtId="49" fontId="0" fillId="0" borderId="121" xfId="0" applyNumberFormat="1" applyBorder="1" applyAlignment="1">
      <alignment horizontal="left" vertical="center"/>
    </xf>
    <xf numFmtId="0" fontId="85" fillId="0" borderId="0" xfId="0" applyFont="1">
      <alignment vertical="center"/>
    </xf>
    <xf numFmtId="0" fontId="0" fillId="0" borderId="119" xfId="0" applyNumberFormat="1" applyBorder="1" applyAlignment="1">
      <alignment horizontal="left" vertical="center"/>
    </xf>
    <xf numFmtId="0" fontId="0" fillId="0" borderId="120" xfId="0" applyNumberFormat="1" applyBorder="1" applyAlignment="1">
      <alignment horizontal="left" vertical="center"/>
    </xf>
    <xf numFmtId="0" fontId="86" fillId="13" borderId="120" xfId="0" applyNumberFormat="1" applyFont="1" applyFill="1" applyBorder="1" applyAlignment="1">
      <alignment horizontal="left" vertical="center"/>
    </xf>
    <xf numFmtId="0" fontId="0" fillId="0" borderId="0" xfId="0" applyNumberFormat="1" applyAlignment="1">
      <alignment horizontal="left" vertical="center"/>
    </xf>
    <xf numFmtId="0" fontId="9" fillId="0" borderId="0" xfId="20" applyAlignment="1">
      <alignment horizontal="left" vertical="center"/>
    </xf>
    <xf numFmtId="0" fontId="9" fillId="0" borderId="0" xfId="20" applyAlignment="1">
      <alignment horizontal="left" vertical="center" shrinkToFit="1"/>
    </xf>
    <xf numFmtId="0" fontId="9" fillId="0" borderId="0" xfId="20" applyAlignment="1">
      <alignment vertical="center"/>
    </xf>
    <xf numFmtId="0" fontId="9" fillId="0" borderId="0" xfId="20" applyFill="1" applyAlignment="1">
      <alignment vertical="center" shrinkToFit="1"/>
    </xf>
    <xf numFmtId="186" fontId="9" fillId="0" borderId="0" xfId="20" applyNumberFormat="1" applyAlignment="1">
      <alignment vertical="center"/>
    </xf>
    <xf numFmtId="0" fontId="9" fillId="0" borderId="0" xfId="20" applyFill="1" applyAlignment="1">
      <alignment vertical="center"/>
    </xf>
    <xf numFmtId="187" fontId="9" fillId="0" borderId="0" xfId="20" applyNumberFormat="1" applyAlignment="1">
      <alignment vertical="center"/>
    </xf>
    <xf numFmtId="49" fontId="9" fillId="0" borderId="0" xfId="20" applyNumberFormat="1" applyAlignment="1">
      <alignment horizontal="left" vertical="center"/>
    </xf>
    <xf numFmtId="49" fontId="9" fillId="0" borderId="0" xfId="20" applyNumberFormat="1" applyAlignment="1">
      <alignment horizontal="left" vertical="center" shrinkToFit="1"/>
    </xf>
    <xf numFmtId="0" fontId="9" fillId="0" borderId="0" xfId="20" applyFill="1" applyAlignment="1">
      <alignment horizontal="left" vertical="center" shrinkToFit="1"/>
    </xf>
    <xf numFmtId="0" fontId="98" fillId="0" borderId="4" xfId="20" applyFont="1" applyBorder="1" applyAlignment="1">
      <alignment horizontal="left" vertical="center" shrinkToFit="1"/>
    </xf>
    <xf numFmtId="0" fontId="98" fillId="13" borderId="4" xfId="20" applyFont="1" applyFill="1" applyBorder="1" applyAlignment="1">
      <alignment horizontal="left" vertical="center" shrinkToFit="1"/>
    </xf>
    <xf numFmtId="49" fontId="9" fillId="13" borderId="0" xfId="20" applyNumberFormat="1" applyFill="1" applyAlignment="1">
      <alignment horizontal="left" vertical="center"/>
    </xf>
    <xf numFmtId="49" fontId="97" fillId="0" borderId="0" xfId="20" applyNumberFormat="1" applyFont="1" applyAlignment="1">
      <alignment horizontal="left" vertical="top" wrapText="1"/>
    </xf>
    <xf numFmtId="49" fontId="9" fillId="0" borderId="0" xfId="20" applyNumberFormat="1" applyAlignment="1">
      <alignment horizontal="left" vertical="center" wrapText="1"/>
    </xf>
    <xf numFmtId="0" fontId="9" fillId="0" borderId="0" xfId="20" applyAlignment="1">
      <alignment horizontal="left" vertical="center" wrapText="1"/>
    </xf>
    <xf numFmtId="49" fontId="9" fillId="0" borderId="0" xfId="20" applyNumberFormat="1" applyAlignment="1">
      <alignment horizontal="left" vertical="center" wrapText="1" shrinkToFit="1"/>
    </xf>
    <xf numFmtId="49" fontId="9" fillId="0" borderId="0" xfId="20" applyNumberFormat="1" applyAlignment="1">
      <alignment vertical="center" wrapText="1"/>
    </xf>
    <xf numFmtId="49" fontId="9" fillId="0" borderId="0" xfId="20" applyNumberFormat="1" applyAlignment="1">
      <alignment vertical="top" wrapText="1"/>
    </xf>
    <xf numFmtId="49" fontId="97" fillId="0" borderId="0" xfId="20" applyNumberFormat="1" applyFont="1" applyAlignment="1">
      <alignment vertical="center" wrapText="1"/>
    </xf>
    <xf numFmtId="49" fontId="97" fillId="0" borderId="0" xfId="20" applyNumberFormat="1" applyFont="1" applyAlignment="1">
      <alignment vertical="center"/>
    </xf>
    <xf numFmtId="49" fontId="9" fillId="0" borderId="0" xfId="20" applyNumberFormat="1" applyAlignment="1">
      <alignment vertical="center"/>
    </xf>
    <xf numFmtId="49" fontId="9" fillId="0" borderId="0" xfId="20" applyNumberFormat="1" applyFill="1" applyAlignment="1">
      <alignment vertical="center" shrinkToFit="1"/>
    </xf>
    <xf numFmtId="49" fontId="9" fillId="0" borderId="0" xfId="20" applyNumberFormat="1" applyFill="1" applyAlignment="1">
      <alignment vertical="center"/>
    </xf>
    <xf numFmtId="49" fontId="8" fillId="0" borderId="0" xfId="20" applyNumberFormat="1" applyFont="1" applyAlignment="1">
      <alignment horizontal="left" vertical="center"/>
    </xf>
    <xf numFmtId="49" fontId="8" fillId="0" borderId="0" xfId="20" applyNumberFormat="1" applyFont="1" applyAlignment="1">
      <alignment horizontal="left" vertical="center" shrinkToFit="1"/>
    </xf>
    <xf numFmtId="178" fontId="107" fillId="0" borderId="0" xfId="14" applyNumberFormat="1" applyFont="1" applyFill="1" applyBorder="1" applyAlignment="1">
      <alignment vertical="center" wrapText="1" shrinkToFit="1"/>
    </xf>
    <xf numFmtId="178" fontId="76" fillId="0" borderId="0" xfId="14" applyNumberFormat="1" applyFont="1" applyFill="1" applyBorder="1" applyAlignment="1">
      <alignment vertical="center" shrinkToFit="1"/>
    </xf>
    <xf numFmtId="0" fontId="76" fillId="0" borderId="0" xfId="14" applyNumberFormat="1" applyFont="1" applyFill="1" applyBorder="1" applyAlignment="1">
      <alignment vertical="center" shrinkToFit="1"/>
    </xf>
    <xf numFmtId="49" fontId="8" fillId="0" borderId="0" xfId="20" applyNumberFormat="1" applyFont="1" applyAlignment="1">
      <alignment vertical="center"/>
    </xf>
    <xf numFmtId="0" fontId="106" fillId="0" borderId="11" xfId="14" applyNumberFormat="1" applyFont="1" applyFill="1" applyBorder="1" applyAlignment="1">
      <alignment vertical="center" wrapText="1"/>
    </xf>
    <xf numFmtId="0" fontId="106" fillId="13" borderId="11" xfId="14" applyNumberFormat="1" applyFont="1" applyFill="1" applyBorder="1" applyAlignment="1">
      <alignment vertical="center" wrapText="1"/>
    </xf>
    <xf numFmtId="0" fontId="107" fillId="0" borderId="11" xfId="14" applyNumberFormat="1" applyFont="1" applyFill="1" applyBorder="1" applyAlignment="1">
      <alignment vertical="center" shrinkToFit="1"/>
    </xf>
    <xf numFmtId="0" fontId="106" fillId="8" borderId="11" xfId="14" applyNumberFormat="1" applyFont="1" applyFill="1" applyBorder="1" applyAlignment="1">
      <alignment vertical="center" wrapText="1"/>
    </xf>
    <xf numFmtId="0" fontId="107" fillId="0" borderId="0" xfId="14" applyNumberFormat="1" applyFont="1" applyFill="1" applyBorder="1" applyAlignment="1">
      <alignment horizontal="center" vertical="center" wrapText="1"/>
    </xf>
    <xf numFmtId="0" fontId="94" fillId="14" borderId="0" xfId="20" applyFont="1" applyFill="1" applyAlignment="1">
      <alignment horizontal="left" vertical="center"/>
    </xf>
    <xf numFmtId="0" fontId="94" fillId="14" borderId="0" xfId="20" applyFont="1" applyFill="1" applyAlignment="1">
      <alignment vertical="center"/>
    </xf>
    <xf numFmtId="0" fontId="94" fillId="14" borderId="0" xfId="20" applyFont="1" applyFill="1" applyAlignment="1">
      <alignment vertical="center" shrinkToFit="1"/>
    </xf>
    <xf numFmtId="49" fontId="9" fillId="0" borderId="0" xfId="20" applyNumberFormat="1" applyFill="1" applyAlignment="1">
      <alignment horizontal="left" vertical="center"/>
    </xf>
    <xf numFmtId="49" fontId="8" fillId="0" borderId="0" xfId="20" applyNumberFormat="1" applyFont="1" applyFill="1" applyAlignment="1">
      <alignment horizontal="left" vertical="center"/>
    </xf>
    <xf numFmtId="49" fontId="97" fillId="0" borderId="0" xfId="20" applyNumberFormat="1" applyFont="1" applyFill="1" applyAlignment="1">
      <alignment horizontal="left" vertical="center"/>
    </xf>
    <xf numFmtId="0" fontId="97" fillId="0" borderId="0" xfId="20" applyFont="1" applyFill="1" applyAlignment="1">
      <alignment horizontal="left" vertical="center"/>
    </xf>
    <xf numFmtId="0" fontId="9" fillId="0" borderId="0" xfId="20" applyNumberFormat="1" applyFill="1" applyAlignment="1">
      <alignment vertical="center"/>
    </xf>
    <xf numFmtId="0" fontId="9" fillId="0" borderId="0" xfId="20" applyFill="1" applyAlignment="1">
      <alignment horizontal="left" vertical="center"/>
    </xf>
    <xf numFmtId="0" fontId="97" fillId="0" borderId="0" xfId="20" applyFont="1" applyFill="1" applyAlignment="1">
      <alignment vertical="center"/>
    </xf>
    <xf numFmtId="0" fontId="97" fillId="0" borderId="0" xfId="20" applyNumberFormat="1" applyFont="1" applyFill="1" applyAlignment="1">
      <alignment vertical="center"/>
    </xf>
    <xf numFmtId="0" fontId="94" fillId="0" borderId="0" xfId="20" applyFont="1" applyFill="1" applyAlignment="1">
      <alignment vertical="center"/>
    </xf>
    <xf numFmtId="186" fontId="9" fillId="0" borderId="0" xfId="20" applyNumberFormat="1" applyFill="1" applyAlignment="1">
      <alignment vertical="center"/>
    </xf>
    <xf numFmtId="0" fontId="9" fillId="0" borderId="0" xfId="20" applyFill="1" applyAlignment="1">
      <alignment horizontal="center" vertical="center"/>
    </xf>
    <xf numFmtId="0" fontId="0" fillId="0" borderId="0" xfId="0" applyFill="1">
      <alignment vertical="center"/>
    </xf>
    <xf numFmtId="49" fontId="97" fillId="0" borderId="0" xfId="20" applyNumberFormat="1" applyFont="1" applyAlignment="1">
      <alignment horizontal="left" vertical="center"/>
    </xf>
    <xf numFmtId="0" fontId="36" fillId="13" borderId="11" xfId="14" applyNumberFormat="1" applyFont="1" applyFill="1" applyBorder="1" applyAlignment="1">
      <alignment vertical="center" wrapText="1"/>
    </xf>
    <xf numFmtId="49" fontId="118" fillId="0" borderId="0" xfId="7" quotePrefix="1" applyNumberFormat="1" applyFont="1" applyFill="1" applyBorder="1" applyAlignment="1" applyProtection="1">
      <alignment vertical="center" shrinkToFit="1"/>
    </xf>
    <xf numFmtId="49" fontId="119" fillId="16" borderId="0" xfId="7" quotePrefix="1" applyNumberFormat="1" applyFont="1" applyFill="1" applyBorder="1" applyAlignment="1" applyProtection="1">
      <alignment horizontal="center" vertical="center" shrinkToFit="1"/>
    </xf>
    <xf numFmtId="49" fontId="42" fillId="0" borderId="0" xfId="14" applyNumberFormat="1" applyFont="1" applyFill="1" applyBorder="1" applyAlignment="1">
      <alignment horizontal="center" vertical="center" shrinkToFit="1"/>
    </xf>
    <xf numFmtId="49" fontId="36" fillId="0" borderId="0" xfId="14" applyNumberFormat="1" applyFont="1" applyFill="1" applyBorder="1" applyAlignment="1">
      <alignment horizontal="center" shrinkToFit="1"/>
    </xf>
    <xf numFmtId="49" fontId="42" fillId="0" borderId="0" xfId="14" applyNumberFormat="1" applyFont="1" applyFill="1" applyBorder="1" applyAlignment="1">
      <alignment horizontal="center" shrinkToFit="1"/>
    </xf>
    <xf numFmtId="178" fontId="38" fillId="16" borderId="0" xfId="14" applyNumberFormat="1" applyFont="1" applyFill="1" applyBorder="1" applyAlignment="1">
      <alignment vertical="center" wrapText="1" shrinkToFit="1"/>
    </xf>
    <xf numFmtId="0" fontId="122" fillId="0" borderId="0" xfId="0" applyFont="1" applyFill="1">
      <alignment vertical="center"/>
    </xf>
    <xf numFmtId="49" fontId="105" fillId="0" borderId="0" xfId="14" applyNumberFormat="1" applyFont="1" applyFill="1" applyBorder="1" applyAlignment="1">
      <alignment horizontal="center" shrinkToFit="1"/>
    </xf>
    <xf numFmtId="49" fontId="105" fillId="0" borderId="0" xfId="14" applyNumberFormat="1" applyFont="1" applyFill="1" applyBorder="1" applyAlignment="1">
      <alignment vertical="center" shrinkToFit="1"/>
    </xf>
    <xf numFmtId="0" fontId="105" fillId="0" borderId="0" xfId="11" applyFont="1" applyFill="1" applyBorder="1" applyAlignment="1">
      <alignment horizontal="center" vertical="center"/>
    </xf>
    <xf numFmtId="49" fontId="126" fillId="0" borderId="0" xfId="14" applyNumberFormat="1" applyFont="1" applyFill="1" applyBorder="1" applyAlignment="1">
      <alignment vertical="center" shrinkToFit="1"/>
    </xf>
    <xf numFmtId="49" fontId="121" fillId="0" borderId="0" xfId="14" applyNumberFormat="1" applyFont="1" applyFill="1" applyBorder="1" applyAlignment="1">
      <alignment horizontal="center" shrinkToFit="1"/>
    </xf>
    <xf numFmtId="0" fontId="121" fillId="0" borderId="0" xfId="11" applyFont="1" applyFill="1" applyBorder="1" applyAlignment="1">
      <alignment horizontal="center" vertical="center"/>
    </xf>
    <xf numFmtId="49" fontId="117" fillId="0" borderId="0" xfId="14" applyNumberFormat="1" applyFont="1" applyFill="1" applyBorder="1" applyAlignment="1">
      <alignment horizontal="center" vertical="top" shrinkToFit="1"/>
    </xf>
    <xf numFmtId="0" fontId="117" fillId="0" borderId="0" xfId="11" applyFont="1" applyFill="1" applyBorder="1" applyAlignment="1">
      <alignment horizontal="center" vertical="top"/>
    </xf>
    <xf numFmtId="49" fontId="125" fillId="0" borderId="0" xfId="14" applyNumberFormat="1" applyFont="1" applyFill="1" applyBorder="1" applyAlignment="1">
      <alignment vertical="top" shrinkToFit="1"/>
    </xf>
    <xf numFmtId="49" fontId="128" fillId="0" borderId="0" xfId="14" applyNumberFormat="1" applyFont="1" applyFill="1" applyBorder="1" applyAlignment="1">
      <alignment vertical="center" shrinkToFit="1"/>
    </xf>
    <xf numFmtId="178" fontId="116" fillId="0" borderId="0" xfId="14" applyNumberFormat="1" applyFont="1" applyFill="1" applyBorder="1" applyAlignment="1">
      <alignment horizontal="center" vertical="center" shrinkToFit="1"/>
    </xf>
    <xf numFmtId="179" fontId="125" fillId="0" borderId="0" xfId="14" applyNumberFormat="1" applyFont="1" applyFill="1" applyBorder="1" applyAlignment="1">
      <alignment horizontal="center" vertical="center" shrinkToFit="1"/>
    </xf>
    <xf numFmtId="0" fontId="31" fillId="0" borderId="0" xfId="14" applyNumberFormat="1" applyFont="1" applyFill="1" applyBorder="1" applyAlignment="1">
      <alignment wrapText="1"/>
    </xf>
    <xf numFmtId="49" fontId="42" fillId="0" borderId="0" xfId="14" applyNumberFormat="1" applyFont="1" applyFill="1" applyBorder="1" applyAlignment="1">
      <alignment horizontal="center" vertical="center" wrapText="1" shrinkToFit="1"/>
    </xf>
    <xf numFmtId="49" fontId="46" fillId="0" borderId="0" xfId="14" applyNumberFormat="1" applyFont="1" applyFill="1" applyBorder="1" applyAlignment="1">
      <alignment horizontal="center" vertical="top" shrinkToFit="1"/>
    </xf>
    <xf numFmtId="49" fontId="42" fillId="0" borderId="0" xfId="14" applyNumberFormat="1" applyFont="1" applyFill="1" applyBorder="1" applyAlignment="1">
      <alignment horizontal="center" shrinkToFit="1"/>
    </xf>
    <xf numFmtId="49" fontId="37" fillId="0" borderId="7" xfId="14" applyNumberFormat="1" applyFont="1" applyFill="1" applyBorder="1" applyAlignment="1">
      <alignment wrapText="1" shrinkToFit="1"/>
    </xf>
    <xf numFmtId="49" fontId="36" fillId="0" borderId="8" xfId="14" applyNumberFormat="1" applyFont="1" applyFill="1" applyBorder="1" applyAlignment="1">
      <alignment vertical="top" wrapText="1" shrinkToFit="1"/>
    </xf>
    <xf numFmtId="49" fontId="36" fillId="0" borderId="22" xfId="14" applyNumberFormat="1" applyFont="1" applyFill="1" applyBorder="1" applyAlignment="1">
      <alignment horizontal="center" vertical="center" shrinkToFit="1"/>
    </xf>
    <xf numFmtId="49" fontId="37" fillId="0" borderId="9" xfId="14" applyNumberFormat="1" applyFont="1" applyFill="1" applyBorder="1" applyAlignment="1">
      <alignment horizontal="center" vertical="center" shrinkToFit="1"/>
    </xf>
    <xf numFmtId="0" fontId="41" fillId="8" borderId="0" xfId="11" applyFont="1" applyFill="1" applyBorder="1" applyAlignment="1">
      <alignment horizontal="center" vertical="top" shrinkToFit="1"/>
    </xf>
    <xf numFmtId="0" fontId="36" fillId="8" borderId="30" xfId="11" applyFont="1" applyFill="1" applyBorder="1" applyAlignment="1">
      <alignment horizontal="left" vertical="center" wrapText="1" shrinkToFit="1"/>
    </xf>
    <xf numFmtId="0" fontId="42" fillId="0" borderId="0" xfId="0" applyFont="1" applyBorder="1" applyAlignment="1">
      <alignment vertical="center" wrapText="1"/>
    </xf>
    <xf numFmtId="178" fontId="131" fillId="0" borderId="0" xfId="7" applyNumberFormat="1" applyFont="1" applyFill="1" applyBorder="1" applyAlignment="1" applyProtection="1">
      <alignment vertical="center" wrapText="1" shrinkToFit="1"/>
    </xf>
    <xf numFmtId="0" fontId="42" fillId="0" borderId="0" xfId="0" applyFont="1" applyBorder="1" applyAlignment="1">
      <alignment vertical="center"/>
    </xf>
    <xf numFmtId="0" fontId="46" fillId="0" borderId="0" xfId="11" applyFont="1" applyFill="1" applyBorder="1" applyAlignment="1">
      <alignment horizontal="center" vertical="center"/>
    </xf>
    <xf numFmtId="0" fontId="36" fillId="0" borderId="0" xfId="11" applyFont="1" applyFill="1" applyBorder="1" applyAlignment="1">
      <alignment horizontal="center" vertical="center"/>
    </xf>
    <xf numFmtId="0" fontId="52" fillId="0" borderId="0" xfId="11" applyFont="1" applyFill="1" applyBorder="1" applyAlignment="1">
      <alignment horizontal="center" vertical="center" shrinkToFit="1"/>
    </xf>
    <xf numFmtId="49" fontId="33" fillId="0" borderId="0" xfId="14" applyNumberFormat="1" applyFont="1" applyFill="1" applyBorder="1" applyAlignment="1">
      <alignment vertical="center" wrapText="1" shrinkToFit="1"/>
    </xf>
    <xf numFmtId="49" fontId="36" fillId="0" borderId="0" xfId="14" applyNumberFormat="1" applyFont="1" applyFill="1" applyBorder="1" applyAlignment="1">
      <alignment horizontal="center" shrinkToFit="1"/>
    </xf>
    <xf numFmtId="49" fontId="36" fillId="0" borderId="58" xfId="14" applyNumberFormat="1" applyFont="1" applyFill="1" applyBorder="1" applyAlignment="1">
      <alignment horizontal="center" shrinkToFit="1"/>
    </xf>
    <xf numFmtId="0" fontId="36" fillId="0" borderId="0" xfId="11" applyFont="1" applyFill="1" applyBorder="1" applyAlignment="1">
      <alignment horizontal="center"/>
    </xf>
    <xf numFmtId="49" fontId="74" fillId="0" borderId="0" xfId="14" applyNumberFormat="1" applyFont="1" applyFill="1" applyBorder="1" applyAlignment="1">
      <alignment horizontal="center" wrapText="1" shrinkToFit="1"/>
    </xf>
    <xf numFmtId="178" fontId="36" fillId="0" borderId="11" xfId="14" applyNumberFormat="1" applyFont="1" applyFill="1" applyBorder="1" applyAlignment="1">
      <alignment vertical="center" shrinkToFit="1"/>
    </xf>
    <xf numFmtId="49" fontId="36" fillId="0" borderId="0" xfId="14" applyNumberFormat="1" applyFont="1" applyFill="1" applyBorder="1" applyAlignment="1">
      <alignment vertical="top" shrinkToFit="1"/>
    </xf>
    <xf numFmtId="49" fontId="134" fillId="16" borderId="0" xfId="7" quotePrefix="1" applyNumberFormat="1" applyFont="1" applyFill="1" applyBorder="1" applyAlignment="1" applyProtection="1">
      <alignment horizontal="center" vertical="center" shrinkToFit="1"/>
    </xf>
    <xf numFmtId="49" fontId="73" fillId="0" borderId="0" xfId="14" applyNumberFormat="1" applyFont="1" applyFill="1" applyBorder="1" applyAlignment="1">
      <alignment horizontal="center" shrinkToFit="1"/>
    </xf>
    <xf numFmtId="0" fontId="75" fillId="0" borderId="0" xfId="11" applyFont="1" applyFill="1" applyBorder="1" applyAlignment="1">
      <alignment horizontal="center" vertical="center"/>
    </xf>
    <xf numFmtId="0" fontId="72" fillId="0" borderId="0" xfId="11" applyFont="1" applyFill="1" applyBorder="1" applyAlignment="1">
      <alignment horizontal="center" vertical="center" wrapText="1"/>
    </xf>
    <xf numFmtId="0" fontId="74" fillId="0" borderId="0" xfId="11" applyFont="1" applyFill="1" applyBorder="1" applyAlignment="1">
      <alignment horizontal="center" vertical="center"/>
    </xf>
    <xf numFmtId="0" fontId="73" fillId="0" borderId="0" xfId="11" applyFont="1" applyFill="1" applyBorder="1" applyAlignment="1">
      <alignment horizontal="center" vertical="top"/>
    </xf>
    <xf numFmtId="49" fontId="46" fillId="0" borderId="0" xfId="14" applyNumberFormat="1" applyFont="1" applyFill="1" applyBorder="1" applyAlignment="1">
      <alignment wrapText="1"/>
    </xf>
    <xf numFmtId="0" fontId="133" fillId="0" borderId="22" xfId="11" applyFont="1" applyFill="1" applyBorder="1" applyAlignment="1">
      <alignment vertical="center" shrinkToFit="1"/>
    </xf>
    <xf numFmtId="49" fontId="45" fillId="12" borderId="11" xfId="14" applyNumberFormat="1" applyFont="1" applyFill="1" applyBorder="1" applyAlignment="1">
      <alignment horizontal="center" vertical="center" shrinkToFit="1"/>
    </xf>
    <xf numFmtId="0" fontId="41" fillId="12" borderId="11" xfId="11" applyFont="1" applyFill="1" applyBorder="1" applyAlignment="1">
      <alignment vertical="center" wrapText="1" shrinkToFit="1"/>
    </xf>
    <xf numFmtId="49" fontId="41" fillId="12" borderId="11" xfId="11" applyNumberFormat="1" applyFont="1" applyFill="1" applyBorder="1" applyAlignment="1">
      <alignment vertical="center" wrapText="1" shrinkToFit="1"/>
    </xf>
    <xf numFmtId="182" fontId="45" fillId="12" borderId="11" xfId="14" applyNumberFormat="1" applyFont="1" applyFill="1" applyBorder="1" applyAlignment="1">
      <alignment vertical="center" shrinkToFit="1"/>
    </xf>
    <xf numFmtId="0" fontId="45" fillId="12" borderId="11" xfId="11" applyFont="1" applyFill="1" applyBorder="1" applyAlignment="1">
      <alignment horizontal="center" vertical="center"/>
    </xf>
    <xf numFmtId="49" fontId="60" fillId="12" borderId="11" xfId="14" applyNumberFormat="1" applyFont="1" applyFill="1" applyBorder="1" applyAlignment="1">
      <alignment vertical="center" shrinkToFit="1"/>
    </xf>
    <xf numFmtId="0" fontId="135" fillId="0" borderId="0" xfId="24" applyFont="1" applyAlignment="1">
      <alignment horizontal="center" vertical="center"/>
    </xf>
    <xf numFmtId="0" fontId="135" fillId="0" borderId="0" xfId="24" applyFont="1" applyBorder="1">
      <alignment vertical="center"/>
    </xf>
    <xf numFmtId="0" fontId="135" fillId="0" borderId="0" xfId="24" applyFont="1">
      <alignment vertical="center"/>
    </xf>
    <xf numFmtId="0" fontId="135" fillId="0" borderId="0" xfId="24" applyFont="1" applyAlignment="1">
      <alignment horizontal="center" vertical="center" wrapText="1"/>
    </xf>
    <xf numFmtId="0" fontId="136" fillId="0" borderId="0" xfId="24" applyFont="1" applyAlignment="1">
      <alignment vertical="center" wrapText="1"/>
    </xf>
    <xf numFmtId="0" fontId="135" fillId="0" borderId="4" xfId="24" applyFont="1" applyBorder="1" applyAlignment="1">
      <alignment horizontal="center" vertical="center" wrapText="1"/>
    </xf>
    <xf numFmtId="0" fontId="6" fillId="0" borderId="4" xfId="24" applyFont="1" applyBorder="1" applyAlignment="1">
      <alignment horizontal="center" vertical="center"/>
    </xf>
    <xf numFmtId="0" fontId="137" fillId="0" borderId="4" xfId="24" applyFont="1" applyBorder="1" applyAlignment="1">
      <alignment horizontal="center" vertical="center" wrapText="1"/>
    </xf>
    <xf numFmtId="0" fontId="135" fillId="0" borderId="4" xfId="24" applyFont="1" applyBorder="1" applyAlignment="1">
      <alignment vertical="center"/>
    </xf>
    <xf numFmtId="0" fontId="135" fillId="0" borderId="4" xfId="24" applyFont="1" applyBorder="1" applyAlignment="1">
      <alignment horizontal="center" vertical="center"/>
    </xf>
    <xf numFmtId="0" fontId="139" fillId="0" borderId="4" xfId="24" applyFont="1" applyBorder="1" applyAlignment="1">
      <alignment vertical="center" wrapText="1"/>
    </xf>
    <xf numFmtId="0" fontId="135" fillId="0" borderId="0" xfId="24" applyFont="1" applyAlignment="1">
      <alignment vertical="center"/>
    </xf>
    <xf numFmtId="0" fontId="140" fillId="0" borderId="4" xfId="24" applyFont="1" applyBorder="1" applyAlignment="1">
      <alignment vertical="center" wrapText="1"/>
    </xf>
    <xf numFmtId="0" fontId="136" fillId="0" borderId="4" xfId="24" applyFont="1" applyBorder="1" applyAlignment="1">
      <alignment vertical="center" wrapText="1"/>
    </xf>
    <xf numFmtId="0" fontId="145" fillId="0" borderId="4" xfId="21" applyFont="1" applyBorder="1" applyAlignment="1">
      <alignment vertical="center" wrapText="1"/>
    </xf>
    <xf numFmtId="0" fontId="147" fillId="0" borderId="4" xfId="24" applyFont="1" applyBorder="1" applyAlignment="1">
      <alignment vertical="center" wrapText="1"/>
    </xf>
    <xf numFmtId="0" fontId="140" fillId="0" borderId="4" xfId="24" applyFont="1" applyBorder="1">
      <alignment vertical="center"/>
    </xf>
    <xf numFmtId="0" fontId="143" fillId="0" borderId="4" xfId="24" applyFont="1" applyBorder="1">
      <alignment vertical="center"/>
    </xf>
    <xf numFmtId="0" fontId="140" fillId="0" borderId="4" xfId="24" applyFont="1" applyFill="1" applyBorder="1">
      <alignment vertical="center"/>
    </xf>
    <xf numFmtId="0" fontId="144" fillId="0" borderId="4" xfId="24" applyFont="1" applyBorder="1" applyAlignment="1">
      <alignment horizontal="left" vertical="center" wrapText="1"/>
    </xf>
    <xf numFmtId="0" fontId="135" fillId="0" borderId="0" xfId="24" applyFont="1" applyBorder="1" applyAlignment="1">
      <alignment vertical="center"/>
    </xf>
    <xf numFmtId="49" fontId="148" fillId="0" borderId="0" xfId="14" applyNumberFormat="1" applyFont="1" applyFill="1" applyBorder="1" applyAlignment="1">
      <alignment horizontal="center" shrinkToFit="1"/>
    </xf>
    <xf numFmtId="49" fontId="150" fillId="0" borderId="0" xfId="14" applyNumberFormat="1" applyFont="1" applyFill="1" applyBorder="1" applyAlignment="1">
      <alignment vertical="center" shrinkToFit="1"/>
    </xf>
    <xf numFmtId="49" fontId="72" fillId="0" borderId="0" xfId="14" applyNumberFormat="1" applyFont="1" applyFill="1" applyBorder="1" applyAlignment="1">
      <alignment shrinkToFit="1"/>
    </xf>
    <xf numFmtId="49" fontId="72" fillId="0" borderId="0" xfId="14" applyNumberFormat="1" applyFont="1" applyFill="1" applyBorder="1" applyAlignment="1">
      <alignment vertical="center" shrinkToFit="1"/>
    </xf>
    <xf numFmtId="0" fontId="74" fillId="0" borderId="0" xfId="0" applyFont="1" applyFill="1" applyBorder="1" applyAlignment="1" applyProtection="1">
      <protection locked="0"/>
    </xf>
    <xf numFmtId="0" fontId="72" fillId="0" borderId="0" xfId="0" applyFont="1" applyFill="1" applyBorder="1" applyAlignment="1">
      <alignment horizontal="left"/>
    </xf>
    <xf numFmtId="0" fontId="72" fillId="0" borderId="0" xfId="0" applyFont="1" applyFill="1" applyBorder="1" applyAlignment="1"/>
    <xf numFmtId="49" fontId="72" fillId="0" borderId="0" xfId="14" applyNumberFormat="1" applyFont="1" applyFill="1" applyBorder="1" applyAlignment="1">
      <alignment horizontal="center" shrinkToFit="1"/>
    </xf>
    <xf numFmtId="49" fontId="72" fillId="0" borderId="0" xfId="14" applyNumberFormat="1" applyFont="1" applyFill="1" applyBorder="1" applyAlignment="1"/>
    <xf numFmtId="49" fontId="151" fillId="0" borderId="0" xfId="14" applyNumberFormat="1" applyFont="1" applyFill="1" applyBorder="1" applyAlignment="1" applyProtection="1">
      <alignment shrinkToFit="1"/>
    </xf>
    <xf numFmtId="49" fontId="72" fillId="0" borderId="0" xfId="14" applyNumberFormat="1" applyFont="1" applyFill="1" applyBorder="1" applyAlignment="1">
      <alignment vertical="top" shrinkToFit="1"/>
    </xf>
    <xf numFmtId="49" fontId="77" fillId="0" borderId="0" xfId="14" applyNumberFormat="1" applyFont="1" applyFill="1" applyBorder="1" applyAlignment="1"/>
    <xf numFmtId="49" fontId="148" fillId="0" borderId="0" xfId="14" applyNumberFormat="1" applyFont="1" applyFill="1" applyBorder="1" applyAlignment="1">
      <alignment shrinkToFit="1"/>
    </xf>
    <xf numFmtId="0" fontId="77" fillId="0" borderId="0" xfId="0" applyFont="1" applyFill="1" applyBorder="1" applyAlignment="1">
      <alignment vertical="center"/>
    </xf>
    <xf numFmtId="0" fontId="77" fillId="0" borderId="0" xfId="0" applyFont="1" applyFill="1" applyBorder="1">
      <alignment vertical="center"/>
    </xf>
    <xf numFmtId="0" fontId="72" fillId="0" borderId="0" xfId="0" applyFont="1" applyFill="1" applyBorder="1">
      <alignment vertical="center"/>
    </xf>
    <xf numFmtId="49" fontId="42" fillId="0" borderId="0" xfId="14" applyNumberFormat="1" applyFont="1" applyFill="1" applyBorder="1" applyAlignment="1">
      <alignment horizontal="center" vertical="center" shrinkToFit="1"/>
    </xf>
    <xf numFmtId="0" fontId="152" fillId="0" borderId="22" xfId="24" applyFont="1" applyBorder="1" applyAlignment="1"/>
    <xf numFmtId="49" fontId="42" fillId="0" borderId="11" xfId="14" applyNumberFormat="1" applyFont="1" applyFill="1" applyBorder="1" applyAlignment="1">
      <alignment horizontal="center" vertical="center" shrinkToFit="1"/>
    </xf>
    <xf numFmtId="49" fontId="42" fillId="0" borderId="11" xfId="14" applyNumberFormat="1" applyFont="1" applyFill="1" applyBorder="1" applyAlignment="1">
      <alignment vertical="center" shrinkToFit="1"/>
    </xf>
    <xf numFmtId="49" fontId="37" fillId="0" borderId="11" xfId="14" applyNumberFormat="1" applyFont="1" applyFill="1" applyBorder="1" applyAlignment="1">
      <alignment vertical="center" shrinkToFit="1"/>
    </xf>
    <xf numFmtId="49" fontId="39" fillId="0" borderId="11" xfId="14" applyNumberFormat="1" applyFont="1" applyFill="1" applyBorder="1" applyAlignment="1">
      <alignment vertical="center" shrinkToFit="1"/>
    </xf>
    <xf numFmtId="49" fontId="34" fillId="0" borderId="11" xfId="14" applyNumberFormat="1" applyFont="1" applyFill="1" applyBorder="1" applyAlignment="1">
      <alignment vertical="center" shrinkToFit="1"/>
    </xf>
    <xf numFmtId="49" fontId="42" fillId="0" borderId="0" xfId="14" applyNumberFormat="1" applyFont="1" applyFill="1" applyBorder="1" applyAlignment="1">
      <alignment vertical="top" shrinkToFit="1"/>
    </xf>
    <xf numFmtId="49" fontId="42" fillId="0" borderId="4" xfId="14" applyNumberFormat="1" applyFont="1" applyFill="1" applyBorder="1" applyAlignment="1">
      <alignment horizontal="left" vertical="center" shrinkToFit="1"/>
    </xf>
    <xf numFmtId="49" fontId="42" fillId="0" borderId="0" xfId="14" applyNumberFormat="1" applyFont="1" applyFill="1" applyBorder="1" applyAlignment="1">
      <alignment horizontal="left" vertical="center" shrinkToFit="1"/>
    </xf>
    <xf numFmtId="49" fontId="42" fillId="17" borderId="0" xfId="14" applyNumberFormat="1" applyFont="1" applyFill="1" applyBorder="1" applyAlignment="1">
      <alignment vertical="top" shrinkToFit="1"/>
    </xf>
    <xf numFmtId="49" fontId="42" fillId="17" borderId="0" xfId="14" applyNumberFormat="1" applyFont="1" applyFill="1" applyBorder="1" applyAlignment="1">
      <alignment vertical="top" wrapText="1" shrinkToFit="1"/>
    </xf>
    <xf numFmtId="0" fontId="4" fillId="0" borderId="0" xfId="25">
      <alignment vertical="center"/>
    </xf>
    <xf numFmtId="0" fontId="4" fillId="0" borderId="0" xfId="25" applyBorder="1" applyAlignment="1">
      <alignment wrapText="1"/>
    </xf>
    <xf numFmtId="0" fontId="4" fillId="0" borderId="22" xfId="25" applyBorder="1" applyAlignment="1">
      <alignment wrapText="1"/>
    </xf>
    <xf numFmtId="0" fontId="156" fillId="0" borderId="0" xfId="24" applyFont="1" applyAlignment="1">
      <alignment vertical="center" wrapText="1"/>
    </xf>
    <xf numFmtId="49" fontId="121" fillId="0" borderId="0" xfId="14" applyNumberFormat="1" applyFont="1" applyFill="1" applyBorder="1" applyAlignment="1">
      <alignment horizontal="center" vertical="center" shrinkToFit="1"/>
    </xf>
    <xf numFmtId="0" fontId="5" fillId="0" borderId="22" xfId="24" applyFont="1" applyBorder="1" applyAlignment="1">
      <alignment shrinkToFit="1"/>
    </xf>
    <xf numFmtId="0" fontId="4" fillId="0" borderId="0" xfId="25" applyAlignment="1">
      <alignment horizontal="right" vertical="center"/>
    </xf>
    <xf numFmtId="49" fontId="42" fillId="0" borderId="7" xfId="14" applyNumberFormat="1" applyFont="1" applyFill="1" applyBorder="1" applyAlignment="1">
      <alignment horizontal="center" shrinkToFit="1"/>
    </xf>
    <xf numFmtId="49" fontId="39" fillId="0" borderId="0" xfId="14" applyNumberFormat="1" applyFont="1" applyFill="1" applyBorder="1" applyAlignment="1">
      <alignment horizontal="center" vertical="top" shrinkToFit="1"/>
    </xf>
    <xf numFmtId="49" fontId="123" fillId="0" borderId="0" xfId="7" quotePrefix="1" applyNumberFormat="1" applyFont="1" applyFill="1" applyBorder="1" applyAlignment="1" applyProtection="1">
      <alignment vertical="center" shrinkToFit="1"/>
    </xf>
    <xf numFmtId="49" fontId="52" fillId="0" borderId="0" xfId="14" applyNumberFormat="1" applyFont="1" applyFill="1" applyBorder="1" applyAlignment="1">
      <alignment horizontal="center" vertical="top" shrinkToFit="1"/>
    </xf>
    <xf numFmtId="49" fontId="71" fillId="0" borderId="13" xfId="14" applyNumberFormat="1" applyFont="1" applyFill="1" applyBorder="1" applyAlignment="1">
      <alignment horizontal="left" vertical="center" wrapText="1"/>
    </xf>
    <xf numFmtId="49" fontId="31" fillId="0" borderId="13" xfId="14" applyNumberFormat="1" applyFont="1" applyFill="1" applyBorder="1" applyAlignment="1">
      <alignment horizontal="left" vertical="center"/>
    </xf>
    <xf numFmtId="0" fontId="130" fillId="13" borderId="0" xfId="11" applyFont="1" applyFill="1" applyBorder="1" applyAlignment="1">
      <alignment horizontal="center" vertical="center" wrapText="1" shrinkToFit="1"/>
    </xf>
    <xf numFmtId="0" fontId="58" fillId="13" borderId="0" xfId="11" applyFont="1" applyFill="1" applyBorder="1" applyAlignment="1">
      <alignment horizontal="center" vertical="center" shrinkToFit="1"/>
    </xf>
    <xf numFmtId="49" fontId="116" fillId="0" borderId="55" xfId="14" applyNumberFormat="1" applyFont="1" applyFill="1" applyBorder="1" applyAlignment="1">
      <alignment horizontal="left" wrapText="1" shrinkToFit="1"/>
    </xf>
    <xf numFmtId="49" fontId="116" fillId="0" borderId="11" xfId="14" applyNumberFormat="1" applyFont="1" applyFill="1" applyBorder="1" applyAlignment="1">
      <alignment horizontal="left" wrapText="1" shrinkToFit="1"/>
    </xf>
    <xf numFmtId="178" fontId="42" fillId="0" borderId="30" xfId="14" applyNumberFormat="1" applyFont="1" applyFill="1" applyBorder="1" applyAlignment="1">
      <alignment horizontal="center" vertical="center" wrapText="1" shrinkToFit="1"/>
    </xf>
    <xf numFmtId="178" fontId="42" fillId="0" borderId="47" xfId="14" applyNumberFormat="1" applyFont="1" applyFill="1" applyBorder="1" applyAlignment="1">
      <alignment horizontal="center" vertical="center" wrapText="1" shrinkToFit="1"/>
    </xf>
    <xf numFmtId="178" fontId="36" fillId="0" borderId="47" xfId="14" applyNumberFormat="1" applyFont="1" applyFill="1" applyBorder="1" applyAlignment="1">
      <alignment horizontal="center" vertical="center" wrapText="1" shrinkToFit="1"/>
    </xf>
    <xf numFmtId="178" fontId="36" fillId="0" borderId="48" xfId="14" applyNumberFormat="1" applyFont="1" applyFill="1" applyBorder="1" applyAlignment="1">
      <alignment horizontal="center" vertical="center" wrapText="1" shrinkToFit="1"/>
    </xf>
    <xf numFmtId="49" fontId="42" fillId="0" borderId="0" xfId="14" applyNumberFormat="1" applyFont="1" applyFill="1" applyBorder="1" applyAlignment="1">
      <alignment horizontal="left" wrapText="1"/>
    </xf>
    <xf numFmtId="49" fontId="42" fillId="0" borderId="0" xfId="14" applyNumberFormat="1" applyFont="1" applyFill="1" applyBorder="1" applyAlignment="1">
      <alignment horizontal="left" vertical="top" wrapText="1"/>
    </xf>
    <xf numFmtId="49" fontId="36" fillId="0" borderId="0" xfId="14" applyNumberFormat="1" applyFont="1" applyFill="1" applyBorder="1" applyAlignment="1">
      <alignment horizontal="center" wrapText="1"/>
    </xf>
    <xf numFmtId="179" fontId="31" fillId="0" borderId="0" xfId="14" applyNumberFormat="1" applyFont="1" applyFill="1" applyBorder="1" applyAlignment="1">
      <alignment horizontal="center" vertical="center" shrinkToFit="1"/>
    </xf>
    <xf numFmtId="179" fontId="31" fillId="0" borderId="13" xfId="14" applyNumberFormat="1" applyFont="1" applyFill="1" applyBorder="1" applyAlignment="1">
      <alignment horizontal="center" vertical="center" shrinkToFit="1"/>
    </xf>
    <xf numFmtId="0" fontId="36" fillId="0" borderId="0" xfId="14" applyFont="1" applyFill="1" applyBorder="1" applyAlignment="1">
      <alignment horizontal="center" wrapText="1"/>
    </xf>
    <xf numFmtId="49" fontId="36" fillId="0" borderId="0" xfId="14" applyNumberFormat="1" applyFont="1" applyFill="1" applyBorder="1" applyAlignment="1">
      <alignment horizontal="left"/>
    </xf>
    <xf numFmtId="0" fontId="41" fillId="0" borderId="0" xfId="14" applyFont="1" applyFill="1" applyBorder="1" applyAlignment="1">
      <alignment horizontal="center" vertical="top" wrapText="1"/>
    </xf>
    <xf numFmtId="0" fontId="56" fillId="0" borderId="60" xfId="14" applyNumberFormat="1" applyFont="1" applyBorder="1" applyAlignment="1">
      <alignment horizontal="center" vertical="center" shrinkToFit="1"/>
    </xf>
    <xf numFmtId="0" fontId="56" fillId="0" borderId="25" xfId="14" applyNumberFormat="1" applyFont="1" applyBorder="1" applyAlignment="1">
      <alignment horizontal="center" vertical="center" shrinkToFit="1"/>
    </xf>
    <xf numFmtId="0" fontId="34" fillId="0" borderId="25" xfId="14" applyNumberFormat="1" applyFont="1" applyBorder="1" applyAlignment="1">
      <alignment horizontal="left" wrapText="1" shrinkToFit="1"/>
    </xf>
    <xf numFmtId="0" fontId="36" fillId="0" borderId="25" xfId="14" applyNumberFormat="1" applyFont="1" applyBorder="1" applyAlignment="1">
      <alignment horizontal="left" wrapText="1" shrinkToFit="1"/>
    </xf>
    <xf numFmtId="0" fontId="36" fillId="0" borderId="15" xfId="14" applyNumberFormat="1" applyFont="1" applyBorder="1" applyAlignment="1">
      <alignment horizontal="left" wrapText="1" shrinkToFit="1"/>
    </xf>
    <xf numFmtId="49" fontId="106" fillId="0" borderId="0" xfId="14" applyNumberFormat="1" applyFont="1" applyFill="1" applyBorder="1" applyAlignment="1">
      <alignment horizontal="center" wrapText="1"/>
    </xf>
    <xf numFmtId="49" fontId="78" fillId="0" borderId="13" xfId="14" applyNumberFormat="1" applyFont="1" applyFill="1" applyBorder="1" applyAlignment="1">
      <alignment horizontal="center" vertical="center" wrapText="1"/>
    </xf>
    <xf numFmtId="49" fontId="68" fillId="0" borderId="13" xfId="14" applyNumberFormat="1" applyFont="1" applyFill="1" applyBorder="1" applyAlignment="1">
      <alignment horizontal="center" vertical="center" wrapText="1"/>
    </xf>
    <xf numFmtId="0" fontId="116" fillId="0" borderId="7" xfId="11" applyFont="1" applyFill="1" applyBorder="1" applyAlignment="1">
      <alignment horizontal="left" shrinkToFit="1"/>
    </xf>
    <xf numFmtId="0" fontId="116" fillId="0" borderId="0" xfId="11" applyFont="1" applyFill="1" applyBorder="1" applyAlignment="1">
      <alignment horizontal="left" shrinkToFit="1"/>
    </xf>
    <xf numFmtId="178" fontId="36" fillId="0" borderId="11" xfId="14" applyNumberFormat="1" applyFont="1" applyFill="1" applyBorder="1" applyAlignment="1">
      <alignment horizontal="center" shrinkToFit="1"/>
    </xf>
    <xf numFmtId="49" fontId="106" fillId="0" borderId="0" xfId="14" applyNumberFormat="1" applyFont="1" applyFill="1" applyBorder="1" applyAlignment="1">
      <alignment horizontal="center" vertical="center" wrapText="1"/>
    </xf>
    <xf numFmtId="49" fontId="41" fillId="0" borderId="0" xfId="14" applyNumberFormat="1" applyFont="1" applyFill="1" applyBorder="1" applyAlignment="1">
      <alignment horizontal="center" vertical="center" wrapText="1"/>
    </xf>
    <xf numFmtId="49" fontId="36" fillId="0" borderId="0" xfId="14" applyNumberFormat="1" applyFont="1" applyFill="1" applyBorder="1" applyAlignment="1">
      <alignment horizontal="center" shrinkToFit="1"/>
    </xf>
    <xf numFmtId="49" fontId="36" fillId="0" borderId="0" xfId="14" applyNumberFormat="1" applyFont="1" applyFill="1" applyBorder="1" applyAlignment="1">
      <alignment horizontal="left" wrapText="1"/>
    </xf>
    <xf numFmtId="49" fontId="68" fillId="0" borderId="39" xfId="14" applyNumberFormat="1" applyFont="1" applyFill="1" applyBorder="1" applyAlignment="1">
      <alignment horizontal="center" vertical="center" wrapText="1" shrinkToFit="1"/>
    </xf>
    <xf numFmtId="49" fontId="68" fillId="0" borderId="40" xfId="14" applyNumberFormat="1" applyFont="1" applyFill="1" applyBorder="1" applyAlignment="1">
      <alignment horizontal="center" vertical="center" wrapText="1" shrinkToFit="1"/>
    </xf>
    <xf numFmtId="49" fontId="68" fillId="0" borderId="41" xfId="14" applyNumberFormat="1" applyFont="1" applyFill="1" applyBorder="1" applyAlignment="1">
      <alignment horizontal="center" vertical="center" wrapText="1" shrinkToFit="1"/>
    </xf>
    <xf numFmtId="49" fontId="36" fillId="0" borderId="13" xfId="14" applyNumberFormat="1" applyFont="1" applyFill="1" applyBorder="1" applyAlignment="1" applyProtection="1">
      <alignment horizontal="center" wrapText="1"/>
      <protection hidden="1"/>
    </xf>
    <xf numFmtId="49" fontId="31" fillId="0" borderId="13" xfId="14" applyNumberFormat="1" applyFont="1" applyFill="1" applyBorder="1" applyAlignment="1">
      <alignment horizontal="center" vertical="center" wrapText="1"/>
    </xf>
    <xf numFmtId="49" fontId="32" fillId="0" borderId="0" xfId="14" applyNumberFormat="1" applyFont="1" applyFill="1" applyBorder="1" applyAlignment="1">
      <alignment horizontal="center" wrapText="1" shrinkToFit="1"/>
    </xf>
    <xf numFmtId="49" fontId="32" fillId="0" borderId="0" xfId="14" applyNumberFormat="1" applyFont="1" applyFill="1" applyBorder="1" applyAlignment="1">
      <alignment horizontal="center" shrinkToFit="1"/>
    </xf>
    <xf numFmtId="185" fontId="31" fillId="0" borderId="13" xfId="14" applyNumberFormat="1" applyFont="1" applyFill="1" applyBorder="1" applyAlignment="1">
      <alignment horizontal="center" vertical="center"/>
    </xf>
    <xf numFmtId="0" fontId="70" fillId="0" borderId="17" xfId="14" applyNumberFormat="1" applyFont="1" applyFill="1" applyBorder="1" applyAlignment="1">
      <alignment horizontal="center" vertical="center" shrinkToFit="1"/>
    </xf>
    <xf numFmtId="0" fontId="21" fillId="0" borderId="31" xfId="0" applyNumberFormat="1" applyFont="1" applyBorder="1" applyAlignment="1">
      <alignment horizontal="center" vertical="center" shrinkToFit="1"/>
    </xf>
    <xf numFmtId="0" fontId="21" fillId="0" borderId="38" xfId="0" applyNumberFormat="1" applyFont="1" applyBorder="1" applyAlignment="1">
      <alignment horizontal="center" vertical="center" shrinkToFit="1"/>
    </xf>
    <xf numFmtId="0" fontId="70" fillId="0" borderId="69" xfId="14" applyNumberFormat="1" applyFont="1" applyFill="1" applyBorder="1" applyAlignment="1">
      <alignment horizontal="center" vertical="center" shrinkToFit="1"/>
    </xf>
    <xf numFmtId="0" fontId="21" fillId="0" borderId="69" xfId="0" applyNumberFormat="1" applyFont="1" applyBorder="1" applyAlignment="1">
      <alignment horizontal="center" vertical="center" shrinkToFit="1"/>
    </xf>
    <xf numFmtId="0" fontId="70" fillId="0" borderId="31" xfId="14" applyNumberFormat="1" applyFont="1" applyFill="1" applyBorder="1" applyAlignment="1">
      <alignment horizontal="center" vertical="center" shrinkToFit="1"/>
    </xf>
    <xf numFmtId="0" fontId="70" fillId="0" borderId="38" xfId="14" applyNumberFormat="1" applyFont="1" applyFill="1" applyBorder="1" applyAlignment="1">
      <alignment horizontal="center" vertical="center" shrinkToFit="1"/>
    </xf>
    <xf numFmtId="0" fontId="21" fillId="0" borderId="31" xfId="0" applyNumberFormat="1" applyFont="1" applyFill="1" applyBorder="1" applyAlignment="1">
      <alignment horizontal="center" vertical="center" shrinkToFit="1"/>
    </xf>
    <xf numFmtId="0" fontId="21" fillId="0" borderId="38" xfId="0" applyNumberFormat="1" applyFont="1" applyFill="1" applyBorder="1" applyAlignment="1">
      <alignment horizontal="center" vertical="center" shrinkToFit="1"/>
    </xf>
    <xf numFmtId="0" fontId="42" fillId="0" borderId="33" xfId="14" applyNumberFormat="1" applyFont="1" applyFill="1" applyBorder="1" applyAlignment="1">
      <alignment horizontal="center" vertical="center" wrapText="1" shrinkToFit="1"/>
    </xf>
    <xf numFmtId="0" fontId="42" fillId="0" borderId="34" xfId="14" applyNumberFormat="1" applyFont="1" applyFill="1" applyBorder="1" applyAlignment="1">
      <alignment horizontal="center" vertical="center" wrapText="1" shrinkToFit="1"/>
    </xf>
    <xf numFmtId="0" fontId="42" fillId="0" borderId="99" xfId="14" applyNumberFormat="1" applyFont="1" applyFill="1" applyBorder="1" applyAlignment="1">
      <alignment horizontal="center" vertical="center" wrapText="1" shrinkToFit="1"/>
    </xf>
    <xf numFmtId="0" fontId="42" fillId="0" borderId="42" xfId="14" applyNumberFormat="1" applyFont="1" applyFill="1" applyBorder="1" applyAlignment="1">
      <alignment horizontal="center" vertical="center" wrapText="1" shrinkToFit="1"/>
    </xf>
    <xf numFmtId="0" fontId="42" fillId="0" borderId="43" xfId="14" applyNumberFormat="1" applyFont="1" applyFill="1" applyBorder="1" applyAlignment="1">
      <alignment horizontal="center" vertical="center" wrapText="1" shrinkToFit="1"/>
    </xf>
    <xf numFmtId="0" fontId="42" fillId="0" borderId="44" xfId="14" applyNumberFormat="1" applyFont="1" applyFill="1" applyBorder="1" applyAlignment="1">
      <alignment horizontal="center" vertical="center" wrapText="1" shrinkToFit="1"/>
    </xf>
    <xf numFmtId="49" fontId="79" fillId="0" borderId="17" xfId="14" applyNumberFormat="1" applyFont="1" applyFill="1" applyBorder="1" applyAlignment="1">
      <alignment horizontal="center" vertical="center" shrinkToFit="1"/>
    </xf>
    <xf numFmtId="0" fontId="68" fillId="0" borderId="33" xfId="14" applyNumberFormat="1" applyFont="1" applyFill="1" applyBorder="1" applyAlignment="1">
      <alignment horizontal="center" vertical="center" shrinkToFit="1"/>
    </xf>
    <xf numFmtId="0" fontId="0" fillId="0" borderId="34" xfId="0" applyNumberFormat="1" applyBorder="1" applyAlignment="1">
      <alignment vertical="center" shrinkToFit="1"/>
    </xf>
    <xf numFmtId="0" fontId="0" fillId="0" borderId="35" xfId="0" applyNumberFormat="1" applyBorder="1" applyAlignment="1">
      <alignment vertical="center" shrinkToFit="1"/>
    </xf>
    <xf numFmtId="14" fontId="70" fillId="0" borderId="17" xfId="14" applyNumberFormat="1" applyFont="1" applyFill="1" applyBorder="1" applyAlignment="1">
      <alignment horizontal="center" vertical="center" shrinkToFit="1"/>
    </xf>
    <xf numFmtId="0" fontId="42" fillId="0" borderId="35" xfId="14" applyNumberFormat="1" applyFont="1" applyFill="1" applyBorder="1" applyAlignment="1">
      <alignment horizontal="center" vertical="center" wrapText="1" shrinkToFit="1"/>
    </xf>
    <xf numFmtId="49" fontId="70" fillId="0" borderId="36" xfId="14" applyNumberFormat="1" applyFont="1" applyFill="1" applyBorder="1" applyAlignment="1">
      <alignment horizontal="center" vertical="center" shrinkToFit="1"/>
    </xf>
    <xf numFmtId="0" fontId="70" fillId="0" borderId="34" xfId="14" applyNumberFormat="1" applyFont="1" applyFill="1" applyBorder="1" applyAlignment="1">
      <alignment horizontal="center" vertical="center" shrinkToFit="1"/>
    </xf>
    <xf numFmtId="0" fontId="70" fillId="0" borderId="37" xfId="14" applyNumberFormat="1" applyFont="1" applyFill="1" applyBorder="1" applyAlignment="1">
      <alignment horizontal="center" vertical="center" shrinkToFit="1"/>
    </xf>
    <xf numFmtId="0" fontId="70" fillId="0" borderId="32" xfId="14" applyNumberFormat="1" applyFont="1" applyFill="1" applyBorder="1" applyAlignment="1">
      <alignment horizontal="center" vertical="center" shrinkToFit="1"/>
    </xf>
    <xf numFmtId="184" fontId="70" fillId="0" borderId="17" xfId="14" applyNumberFormat="1" applyFont="1" applyFill="1" applyBorder="1" applyAlignment="1">
      <alignment horizontal="center" vertical="center" shrinkToFit="1"/>
    </xf>
    <xf numFmtId="184" fontId="70" fillId="0" borderId="31" xfId="14" applyNumberFormat="1" applyFont="1" applyFill="1" applyBorder="1" applyAlignment="1">
      <alignment horizontal="center" vertical="center" shrinkToFit="1"/>
    </xf>
    <xf numFmtId="184" fontId="70" fillId="0" borderId="38" xfId="14" applyNumberFormat="1" applyFont="1" applyFill="1" applyBorder="1" applyAlignment="1">
      <alignment horizontal="center" vertical="center" shrinkToFit="1"/>
    </xf>
    <xf numFmtId="0" fontId="42" fillId="0" borderId="45" xfId="14" applyNumberFormat="1" applyFont="1" applyFill="1" applyBorder="1" applyAlignment="1">
      <alignment horizontal="center" vertical="center" wrapText="1" shrinkToFit="1"/>
    </xf>
    <xf numFmtId="0" fontId="21" fillId="0" borderId="69" xfId="0" applyNumberFormat="1" applyFont="1" applyFill="1" applyBorder="1" applyAlignment="1">
      <alignment horizontal="center" vertical="center" shrinkToFit="1"/>
    </xf>
    <xf numFmtId="49" fontId="39" fillId="0" borderId="36" xfId="14" applyNumberFormat="1" applyFont="1" applyFill="1" applyBorder="1" applyAlignment="1">
      <alignment horizontal="center" vertical="center" shrinkToFit="1"/>
    </xf>
    <xf numFmtId="49" fontId="70" fillId="0" borderId="69" xfId="14" applyNumberFormat="1" applyFont="1" applyFill="1" applyBorder="1" applyAlignment="1">
      <alignment horizontal="center" vertical="center" shrinkToFit="1"/>
    </xf>
    <xf numFmtId="185" fontId="71" fillId="0" borderId="13" xfId="14" applyNumberFormat="1" applyFont="1" applyFill="1" applyBorder="1" applyAlignment="1">
      <alignment horizontal="center" vertical="center"/>
    </xf>
    <xf numFmtId="49" fontId="68" fillId="0" borderId="26" xfId="14" applyNumberFormat="1" applyFont="1" applyFill="1" applyBorder="1" applyAlignment="1">
      <alignment horizontal="center" vertical="center" wrapText="1" shrinkToFit="1"/>
    </xf>
    <xf numFmtId="49" fontId="68" fillId="0" borderId="27" xfId="14" applyNumberFormat="1" applyFont="1" applyFill="1" applyBorder="1" applyAlignment="1">
      <alignment horizontal="center" vertical="center" wrapText="1" shrinkToFit="1"/>
    </xf>
    <xf numFmtId="49" fontId="68" fillId="0" borderId="29" xfId="14" applyNumberFormat="1" applyFont="1" applyFill="1" applyBorder="1" applyAlignment="1">
      <alignment horizontal="center" vertical="center" wrapText="1" shrinkToFit="1"/>
    </xf>
    <xf numFmtId="49" fontId="21" fillId="0" borderId="33" xfId="0" applyNumberFormat="1" applyFont="1" applyFill="1" applyBorder="1" applyAlignment="1">
      <alignment horizontal="center" vertical="center" shrinkToFit="1"/>
    </xf>
    <xf numFmtId="0" fontId="21" fillId="0" borderId="34" xfId="0" applyNumberFormat="1" applyFont="1" applyFill="1" applyBorder="1" applyAlignment="1">
      <alignment horizontal="center" vertical="center" shrinkToFit="1"/>
    </xf>
    <xf numFmtId="0" fontId="21" fillId="0" borderId="37" xfId="0" applyNumberFormat="1" applyFont="1" applyFill="1" applyBorder="1" applyAlignment="1">
      <alignment horizontal="center" vertical="center" shrinkToFit="1"/>
    </xf>
    <xf numFmtId="49" fontId="34" fillId="0" borderId="13" xfId="14" applyNumberFormat="1" applyFont="1" applyFill="1" applyBorder="1" applyAlignment="1">
      <alignment horizontal="center" vertical="center" wrapText="1"/>
    </xf>
    <xf numFmtId="0" fontId="34" fillId="0" borderId="13" xfId="14" applyNumberFormat="1" applyFont="1" applyFill="1" applyBorder="1" applyAlignment="1">
      <alignment horizontal="center" vertical="center" wrapText="1"/>
    </xf>
    <xf numFmtId="49" fontId="39" fillId="0" borderId="69" xfId="14" applyNumberFormat="1" applyFont="1" applyFill="1" applyBorder="1" applyAlignment="1">
      <alignment horizontal="center" vertical="center" shrinkToFit="1"/>
    </xf>
    <xf numFmtId="178" fontId="39" fillId="0" borderId="17" xfId="14" applyNumberFormat="1" applyFont="1" applyFill="1" applyBorder="1" applyAlignment="1">
      <alignment horizontal="center" vertical="center" shrinkToFit="1"/>
    </xf>
    <xf numFmtId="0" fontId="39" fillId="0" borderId="31" xfId="14" applyNumberFormat="1" applyFont="1" applyFill="1" applyBorder="1" applyAlignment="1">
      <alignment horizontal="center" vertical="center" shrinkToFit="1"/>
    </xf>
    <xf numFmtId="0" fontId="39" fillId="0" borderId="38" xfId="14" applyNumberFormat="1" applyFont="1" applyFill="1" applyBorder="1" applyAlignment="1">
      <alignment horizontal="center" vertical="center" shrinkToFit="1"/>
    </xf>
    <xf numFmtId="178" fontId="79" fillId="0" borderId="36" xfId="14" applyNumberFormat="1" applyFont="1" applyFill="1" applyBorder="1" applyAlignment="1">
      <alignment horizontal="center" vertical="center" shrinkToFit="1"/>
    </xf>
    <xf numFmtId="0" fontId="78" fillId="0" borderId="42" xfId="14" applyNumberFormat="1" applyFont="1" applyFill="1" applyBorder="1" applyAlignment="1">
      <alignment horizontal="center" vertical="center" wrapText="1" shrinkToFit="1"/>
    </xf>
    <xf numFmtId="0" fontId="36" fillId="0" borderId="22" xfId="11" applyFont="1" applyFill="1" applyBorder="1" applyAlignment="1">
      <alignment horizontal="left" vertical="center" wrapText="1" shrinkToFit="1"/>
    </xf>
    <xf numFmtId="49" fontId="42" fillId="0" borderId="0" xfId="14" applyNumberFormat="1" applyFont="1" applyFill="1" applyBorder="1" applyAlignment="1">
      <alignment horizontal="center" vertical="center" wrapText="1" shrinkToFit="1"/>
    </xf>
    <xf numFmtId="49" fontId="42" fillId="0" borderId="0" xfId="14" applyNumberFormat="1" applyFont="1" applyFill="1" applyBorder="1" applyAlignment="1">
      <alignment horizontal="center" vertical="center" shrinkToFit="1"/>
    </xf>
    <xf numFmtId="49" fontId="41" fillId="0" borderId="0" xfId="14" applyNumberFormat="1" applyFont="1" applyFill="1" applyBorder="1" applyAlignment="1">
      <alignment horizontal="left" vertical="top" shrinkToFit="1"/>
    </xf>
    <xf numFmtId="0" fontId="0" fillId="0" borderId="0" xfId="0" applyBorder="1">
      <alignment vertical="center"/>
    </xf>
    <xf numFmtId="0" fontId="31" fillId="0" borderId="116" xfId="14" applyNumberFormat="1" applyFont="1" applyFill="1" applyBorder="1" applyAlignment="1">
      <alignment horizontal="left" vertical="center" shrinkToFit="1"/>
    </xf>
    <xf numFmtId="0" fontId="31" fillId="0" borderId="117" xfId="14" applyNumberFormat="1" applyFont="1" applyFill="1" applyBorder="1" applyAlignment="1">
      <alignment horizontal="left" vertical="center" shrinkToFit="1"/>
    </xf>
    <xf numFmtId="49" fontId="52" fillId="0" borderId="101" xfId="14" applyNumberFormat="1" applyFont="1" applyFill="1" applyBorder="1" applyAlignment="1">
      <alignment horizontal="left" vertical="top" wrapText="1" shrinkToFit="1"/>
    </xf>
    <xf numFmtId="49" fontId="41" fillId="8" borderId="52" xfId="14" applyNumberFormat="1" applyFont="1" applyFill="1" applyBorder="1" applyAlignment="1">
      <alignment horizontal="center" vertical="center" wrapText="1" shrinkToFit="1"/>
    </xf>
    <xf numFmtId="49" fontId="41" fillId="8" borderId="28" xfId="14" applyNumberFormat="1" applyFont="1" applyFill="1" applyBorder="1" applyAlignment="1">
      <alignment horizontal="center" vertical="center" wrapText="1" shrinkToFit="1"/>
    </xf>
    <xf numFmtId="49" fontId="41" fillId="8" borderId="66" xfId="14" applyNumberFormat="1" applyFont="1" applyFill="1" applyBorder="1" applyAlignment="1">
      <alignment horizontal="center" vertical="center" wrapText="1" shrinkToFit="1"/>
    </xf>
    <xf numFmtId="178" fontId="36" fillId="0" borderId="49" xfId="14" applyNumberFormat="1" applyFont="1" applyFill="1" applyBorder="1" applyAlignment="1">
      <alignment horizontal="center" vertical="center" wrapText="1" shrinkToFit="1"/>
    </xf>
    <xf numFmtId="0" fontId="36" fillId="0" borderId="28" xfId="14" applyNumberFormat="1" applyFont="1" applyFill="1" applyBorder="1" applyAlignment="1">
      <alignment horizontal="center" vertical="center" wrapText="1" shrinkToFit="1"/>
    </xf>
    <xf numFmtId="0" fontId="36" fillId="0" borderId="22" xfId="14" applyNumberFormat="1" applyFont="1" applyFill="1" applyBorder="1" applyAlignment="1">
      <alignment horizontal="center" vertical="center" wrapText="1" shrinkToFit="1"/>
    </xf>
    <xf numFmtId="49" fontId="41" fillId="0" borderId="8" xfId="14" applyNumberFormat="1" applyFont="1" applyFill="1" applyBorder="1" applyAlignment="1">
      <alignment horizontal="center" vertical="center" wrapText="1" shrinkToFit="1"/>
    </xf>
    <xf numFmtId="49" fontId="41" fillId="0" borderId="22" xfId="14" applyNumberFormat="1" applyFont="1" applyFill="1" applyBorder="1" applyAlignment="1">
      <alignment horizontal="center" vertical="center" wrapText="1" shrinkToFit="1"/>
    </xf>
    <xf numFmtId="49" fontId="41" fillId="0" borderId="10" xfId="14" applyNumberFormat="1" applyFont="1" applyFill="1" applyBorder="1" applyAlignment="1">
      <alignment horizontal="center" vertical="center" wrapText="1" shrinkToFit="1"/>
    </xf>
    <xf numFmtId="49" fontId="36" fillId="0" borderId="62" xfId="7" applyNumberFormat="1" applyFont="1" applyFill="1" applyBorder="1" applyAlignment="1" applyProtection="1">
      <alignment horizontal="center" vertical="center" shrinkToFit="1"/>
    </xf>
    <xf numFmtId="49" fontId="36" fillId="0" borderId="22" xfId="7" applyNumberFormat="1" applyFont="1" applyFill="1" applyBorder="1" applyAlignment="1" applyProtection="1">
      <alignment horizontal="center" vertical="center" shrinkToFit="1"/>
    </xf>
    <xf numFmtId="49" fontId="36" fillId="0" borderId="9" xfId="7" applyNumberFormat="1" applyFont="1" applyFill="1" applyBorder="1" applyAlignment="1" applyProtection="1">
      <alignment horizontal="center" vertical="center" shrinkToFit="1"/>
    </xf>
    <xf numFmtId="49" fontId="41" fillId="8" borderId="4" xfId="14" applyNumberFormat="1" applyFont="1" applyFill="1" applyBorder="1" applyAlignment="1">
      <alignment horizontal="center" vertical="center" wrapText="1" shrinkToFit="1"/>
    </xf>
    <xf numFmtId="0" fontId="36" fillId="0" borderId="49" xfId="14" applyNumberFormat="1" applyFont="1" applyFill="1" applyBorder="1" applyAlignment="1">
      <alignment horizontal="center" vertical="center" wrapText="1" shrinkToFit="1"/>
    </xf>
    <xf numFmtId="49" fontId="41" fillId="0" borderId="52" xfId="14" applyNumberFormat="1" applyFont="1" applyFill="1" applyBorder="1" applyAlignment="1">
      <alignment horizontal="center" vertical="center" wrapText="1" shrinkToFit="1"/>
    </xf>
    <xf numFmtId="49" fontId="41" fillId="0" borderId="28" xfId="14" applyNumberFormat="1" applyFont="1" applyFill="1" applyBorder="1" applyAlignment="1">
      <alignment horizontal="center" vertical="center" wrapText="1" shrinkToFit="1"/>
    </xf>
    <xf numFmtId="49" fontId="41" fillId="0" borderId="66" xfId="14" applyNumberFormat="1" applyFont="1" applyFill="1" applyBorder="1" applyAlignment="1">
      <alignment horizontal="center" vertical="center" wrapText="1" shrinkToFit="1"/>
    </xf>
    <xf numFmtId="49" fontId="36" fillId="0" borderId="49" xfId="7" applyNumberFormat="1" applyFont="1" applyFill="1" applyBorder="1" applyAlignment="1" applyProtection="1">
      <alignment horizontal="center" vertical="center" shrinkToFit="1"/>
    </xf>
    <xf numFmtId="49" fontId="36" fillId="0" borderId="28" xfId="7" applyNumberFormat="1" applyFont="1" applyFill="1" applyBorder="1" applyAlignment="1" applyProtection="1">
      <alignment horizontal="center" vertical="center" shrinkToFit="1"/>
    </xf>
    <xf numFmtId="49" fontId="36" fillId="0" borderId="53" xfId="7" applyNumberFormat="1" applyFont="1" applyFill="1" applyBorder="1" applyAlignment="1" applyProtection="1">
      <alignment horizontal="center" vertical="center" shrinkToFit="1"/>
    </xf>
    <xf numFmtId="49" fontId="31" fillId="0" borderId="0" xfId="14" applyNumberFormat="1" applyFont="1" applyFill="1" applyBorder="1" applyAlignment="1">
      <alignment horizontal="center" wrapText="1" shrinkToFit="1"/>
    </xf>
    <xf numFmtId="49" fontId="42" fillId="0" borderId="0" xfId="14" applyNumberFormat="1" applyFont="1" applyFill="1" applyBorder="1" applyAlignment="1">
      <alignment horizontal="left" wrapText="1" shrinkToFit="1"/>
    </xf>
    <xf numFmtId="0" fontId="41" fillId="0" borderId="126" xfId="11" applyFont="1" applyFill="1" applyBorder="1" applyAlignment="1">
      <alignment horizontal="center" vertical="center" wrapText="1" shrinkToFit="1"/>
    </xf>
    <xf numFmtId="0" fontId="41" fillId="0" borderId="104" xfId="11" applyFont="1" applyFill="1" applyBorder="1" applyAlignment="1">
      <alignment horizontal="center" vertical="center" wrapText="1" shrinkToFit="1"/>
    </xf>
    <xf numFmtId="49" fontId="34" fillId="0" borderId="127" xfId="11" applyNumberFormat="1" applyFont="1" applyFill="1" applyBorder="1" applyAlignment="1">
      <alignment horizontal="center" vertical="center" wrapText="1" shrinkToFit="1"/>
    </xf>
    <xf numFmtId="0" fontId="34" fillId="0" borderId="104" xfId="11" applyFont="1" applyFill="1" applyBorder="1" applyAlignment="1">
      <alignment horizontal="center" vertical="center" wrapText="1" shrinkToFit="1"/>
    </xf>
    <xf numFmtId="0" fontId="34" fillId="0" borderId="105" xfId="11" applyFont="1" applyFill="1" applyBorder="1" applyAlignment="1">
      <alignment horizontal="center" vertical="center" wrapText="1" shrinkToFit="1"/>
    </xf>
    <xf numFmtId="0" fontId="117" fillId="7" borderId="68" xfId="11" applyFont="1" applyFill="1" applyBorder="1" applyAlignment="1">
      <alignment horizontal="center" vertical="center" shrinkToFit="1"/>
    </xf>
    <xf numFmtId="0" fontId="41" fillId="7" borderId="7" xfId="11" applyFont="1" applyFill="1" applyBorder="1" applyAlignment="1">
      <alignment horizontal="center" vertical="center" shrinkToFit="1"/>
    </xf>
    <xf numFmtId="0" fontId="41" fillId="7" borderId="0" xfId="11" applyFont="1" applyFill="1" applyBorder="1" applyAlignment="1">
      <alignment horizontal="center" vertical="center" shrinkToFit="1"/>
    </xf>
    <xf numFmtId="0" fontId="41" fillId="7" borderId="54" xfId="11" applyFont="1" applyFill="1" applyBorder="1" applyAlignment="1">
      <alignment horizontal="center" vertical="center" shrinkToFit="1"/>
    </xf>
    <xf numFmtId="178" fontId="116" fillId="7" borderId="7" xfId="14" applyNumberFormat="1" applyFont="1" applyFill="1" applyBorder="1" applyAlignment="1">
      <alignment horizontal="center" vertical="center" shrinkToFit="1"/>
    </xf>
    <xf numFmtId="178" fontId="116" fillId="7" borderId="0" xfId="14" applyNumberFormat="1" applyFont="1" applyFill="1" applyBorder="1" applyAlignment="1">
      <alignment horizontal="center" vertical="center" shrinkToFit="1"/>
    </xf>
    <xf numFmtId="0" fontId="117" fillId="7" borderId="68" xfId="11" applyFont="1" applyFill="1" applyBorder="1" applyAlignment="1">
      <alignment horizontal="center" vertical="top" shrinkToFit="1"/>
    </xf>
    <xf numFmtId="0" fontId="154" fillId="0" borderId="69" xfId="11" applyFont="1" applyFill="1" applyBorder="1" applyAlignment="1">
      <alignment horizontal="center" vertical="center" wrapText="1" shrinkToFit="1"/>
    </xf>
    <xf numFmtId="0" fontId="154" fillId="0" borderId="69" xfId="11" applyFont="1" applyFill="1" applyBorder="1" applyAlignment="1">
      <alignment horizontal="center" vertical="center" shrinkToFit="1"/>
    </xf>
    <xf numFmtId="0" fontId="34" fillId="8" borderId="69" xfId="11" applyFont="1" applyFill="1" applyBorder="1" applyAlignment="1">
      <alignment horizontal="center" vertical="center" shrinkToFit="1"/>
    </xf>
    <xf numFmtId="0" fontId="158" fillId="12" borderId="69" xfId="11" applyFont="1" applyFill="1" applyBorder="1" applyAlignment="1">
      <alignment horizontal="center" vertical="center" wrapText="1" shrinkToFit="1"/>
    </xf>
    <xf numFmtId="0" fontId="158" fillId="12" borderId="69" xfId="11" applyFont="1" applyFill="1" applyBorder="1" applyAlignment="1">
      <alignment horizontal="center" vertical="center" shrinkToFit="1"/>
    </xf>
    <xf numFmtId="49" fontId="158" fillId="8" borderId="69" xfId="11" applyNumberFormat="1" applyFont="1" applyFill="1" applyBorder="1" applyAlignment="1">
      <alignment horizontal="center" vertical="center" wrapText="1" shrinkToFit="1"/>
    </xf>
    <xf numFmtId="49" fontId="158" fillId="12" borderId="69" xfId="11" applyNumberFormat="1" applyFont="1" applyFill="1" applyBorder="1" applyAlignment="1">
      <alignment horizontal="center" vertical="center" shrinkToFit="1"/>
    </xf>
    <xf numFmtId="0" fontId="42" fillId="0" borderId="11" xfId="11" applyFont="1" applyFill="1" applyBorder="1" applyAlignment="1">
      <alignment horizontal="left" wrapText="1" shrinkToFit="1"/>
    </xf>
    <xf numFmtId="0" fontId="41" fillId="7" borderId="68" xfId="11" applyFont="1" applyFill="1" applyBorder="1" applyAlignment="1">
      <alignment horizontal="center" vertical="top" shrinkToFit="1"/>
    </xf>
    <xf numFmtId="0" fontId="36" fillId="8" borderId="17" xfId="11" applyFont="1" applyFill="1" applyBorder="1" applyAlignment="1">
      <alignment horizontal="center" vertical="center" shrinkToFit="1"/>
    </xf>
    <xf numFmtId="0" fontId="36" fillId="8" borderId="31" xfId="11" applyFont="1" applyFill="1" applyBorder="1" applyAlignment="1">
      <alignment horizontal="center" vertical="center" shrinkToFit="1"/>
    </xf>
    <xf numFmtId="0" fontId="36" fillId="8" borderId="38" xfId="11" applyFont="1" applyFill="1" applyBorder="1" applyAlignment="1">
      <alignment horizontal="center" vertical="center" shrinkToFit="1"/>
    </xf>
    <xf numFmtId="49" fontId="34" fillId="8" borderId="69" xfId="11" applyNumberFormat="1" applyFont="1" applyFill="1" applyBorder="1" applyAlignment="1">
      <alignment horizontal="center" vertical="center" shrinkToFit="1"/>
    </xf>
    <xf numFmtId="0" fontId="34" fillId="8" borderId="69" xfId="11" applyNumberFormat="1" applyFont="1" applyFill="1" applyBorder="1" applyAlignment="1">
      <alignment horizontal="center" vertical="center" shrinkToFit="1"/>
    </xf>
    <xf numFmtId="49" fontId="158" fillId="8" borderId="69" xfId="11" applyNumberFormat="1" applyFont="1" applyFill="1" applyBorder="1" applyAlignment="1">
      <alignment horizontal="center" vertical="center" shrinkToFit="1"/>
    </xf>
    <xf numFmtId="0" fontId="158" fillId="8" borderId="69" xfId="11" applyNumberFormat="1" applyFont="1" applyFill="1" applyBorder="1" applyAlignment="1">
      <alignment horizontal="center" vertical="center" shrinkToFit="1"/>
    </xf>
    <xf numFmtId="0" fontId="121" fillId="7" borderId="67" xfId="11" applyFont="1" applyFill="1" applyBorder="1" applyAlignment="1">
      <alignment horizontal="center" shrinkToFit="1"/>
    </xf>
    <xf numFmtId="0" fontId="42" fillId="7" borderId="67" xfId="11" applyFont="1" applyFill="1" applyBorder="1" applyAlignment="1">
      <alignment horizontal="center" shrinkToFit="1"/>
    </xf>
    <xf numFmtId="178" fontId="116" fillId="7" borderId="55" xfId="14" applyNumberFormat="1" applyFont="1" applyFill="1" applyBorder="1" applyAlignment="1">
      <alignment horizontal="center" vertical="center" shrinkToFit="1"/>
    </xf>
    <xf numFmtId="178" fontId="116" fillId="7" borderId="11" xfId="14" applyNumberFormat="1" applyFont="1" applyFill="1" applyBorder="1" applyAlignment="1">
      <alignment horizontal="center" vertical="center" shrinkToFit="1"/>
    </xf>
    <xf numFmtId="0" fontId="116" fillId="7" borderId="67" xfId="11" applyFont="1" applyFill="1" applyBorder="1" applyAlignment="1">
      <alignment horizontal="center" shrinkToFit="1"/>
    </xf>
    <xf numFmtId="0" fontId="117" fillId="8" borderId="4" xfId="11" applyFont="1" applyFill="1" applyBorder="1" applyAlignment="1">
      <alignment horizontal="center" wrapText="1" shrinkToFit="1"/>
    </xf>
    <xf numFmtId="0" fontId="117" fillId="8" borderId="52" xfId="11" applyFont="1" applyFill="1" applyBorder="1" applyAlignment="1">
      <alignment horizontal="center" wrapText="1" shrinkToFit="1"/>
    </xf>
    <xf numFmtId="178" fontId="117" fillId="0" borderId="49" xfId="14" applyNumberFormat="1" applyFont="1" applyFill="1" applyBorder="1" applyAlignment="1">
      <alignment horizontal="center" vertical="center" wrapText="1" shrinkToFit="1"/>
    </xf>
    <xf numFmtId="178" fontId="117" fillId="0" borderId="28" xfId="14" applyNumberFormat="1" applyFont="1" applyFill="1" applyBorder="1" applyAlignment="1">
      <alignment horizontal="center" vertical="center" shrinkToFit="1"/>
    </xf>
    <xf numFmtId="178" fontId="117" fillId="0" borderId="53" xfId="14" applyNumberFormat="1" applyFont="1" applyFill="1" applyBorder="1" applyAlignment="1">
      <alignment horizontal="center" vertical="center" shrinkToFit="1"/>
    </xf>
    <xf numFmtId="178" fontId="117" fillId="0" borderId="52" xfId="14" applyNumberFormat="1" applyFont="1" applyFill="1" applyBorder="1" applyAlignment="1">
      <alignment horizontal="center" vertical="center" wrapText="1" shrinkToFit="1"/>
    </xf>
    <xf numFmtId="178" fontId="117" fillId="0" borderId="28" xfId="14" applyNumberFormat="1" applyFont="1" applyFill="1" applyBorder="1" applyAlignment="1">
      <alignment horizontal="center" vertical="center" wrapText="1" shrinkToFit="1"/>
    </xf>
    <xf numFmtId="178" fontId="117" fillId="0" borderId="66" xfId="14" applyNumberFormat="1" applyFont="1" applyFill="1" applyBorder="1" applyAlignment="1">
      <alignment horizontal="center" vertical="center" wrapText="1" shrinkToFit="1"/>
    </xf>
    <xf numFmtId="178" fontId="158" fillId="0" borderId="49" xfId="14" applyNumberFormat="1" applyFont="1" applyFill="1" applyBorder="1" applyAlignment="1">
      <alignment horizontal="center" vertical="center" shrinkToFit="1"/>
    </xf>
    <xf numFmtId="178" fontId="158" fillId="0" borderId="28" xfId="14" applyNumberFormat="1" applyFont="1" applyFill="1" applyBorder="1" applyAlignment="1">
      <alignment horizontal="center" vertical="center" shrinkToFit="1"/>
    </xf>
    <xf numFmtId="178" fontId="158" fillId="0" borderId="53" xfId="14" applyNumberFormat="1" applyFont="1" applyFill="1" applyBorder="1" applyAlignment="1">
      <alignment horizontal="center" vertical="center" shrinkToFit="1"/>
    </xf>
    <xf numFmtId="49" fontId="36" fillId="0" borderId="47" xfId="14" applyNumberFormat="1" applyFont="1" applyFill="1" applyBorder="1" applyAlignment="1">
      <alignment horizontal="center" wrapText="1" shrinkToFit="1"/>
    </xf>
    <xf numFmtId="49" fontId="36" fillId="0" borderId="48" xfId="14" applyNumberFormat="1" applyFont="1" applyFill="1" applyBorder="1" applyAlignment="1">
      <alignment horizontal="center" wrapText="1" shrinkToFit="1"/>
    </xf>
    <xf numFmtId="49" fontId="46" fillId="0" borderId="60" xfId="14" applyNumberFormat="1" applyFont="1" applyFill="1" applyBorder="1" applyAlignment="1">
      <alignment horizontal="center" vertical="top" shrinkToFit="1"/>
    </xf>
    <xf numFmtId="49" fontId="46" fillId="0" borderId="25" xfId="14" applyNumberFormat="1" applyFont="1" applyFill="1" applyBorder="1" applyAlignment="1">
      <alignment horizontal="center" vertical="top" shrinkToFit="1"/>
    </xf>
    <xf numFmtId="49" fontId="46" fillId="0" borderId="15" xfId="14" applyNumberFormat="1" applyFont="1" applyFill="1" applyBorder="1" applyAlignment="1">
      <alignment horizontal="center" vertical="top" shrinkToFit="1"/>
    </xf>
    <xf numFmtId="49" fontId="46" fillId="0" borderId="61" xfId="14" applyNumberFormat="1" applyFont="1" applyFill="1" applyBorder="1" applyAlignment="1">
      <alignment horizontal="center" vertical="top" shrinkToFit="1"/>
    </xf>
    <xf numFmtId="49" fontId="66" fillId="0" borderId="16" xfId="14" applyNumberFormat="1" applyFont="1" applyFill="1" applyBorder="1" applyAlignment="1">
      <alignment horizontal="center" vertical="center" shrinkToFit="1"/>
    </xf>
    <xf numFmtId="49" fontId="42" fillId="0" borderId="51" xfId="14" applyNumberFormat="1" applyFont="1" applyFill="1" applyBorder="1" applyAlignment="1">
      <alignment horizontal="center" vertical="center" shrinkToFit="1"/>
    </xf>
    <xf numFmtId="49" fontId="42" fillId="0" borderId="19" xfId="14" applyNumberFormat="1" applyFont="1" applyFill="1" applyBorder="1" applyAlignment="1">
      <alignment horizontal="center" vertical="center" shrinkToFit="1"/>
    </xf>
    <xf numFmtId="176" fontId="115" fillId="0" borderId="49" xfId="22" applyNumberFormat="1" applyFont="1" applyFill="1" applyBorder="1" applyAlignment="1">
      <alignment horizontal="center" vertical="center" wrapText="1" shrinkToFit="1"/>
    </xf>
    <xf numFmtId="176" fontId="115" fillId="0" borderId="28" xfId="22" applyNumberFormat="1" applyFont="1" applyFill="1" applyBorder="1" applyAlignment="1">
      <alignment horizontal="center" vertical="center" wrapText="1" shrinkToFit="1"/>
    </xf>
    <xf numFmtId="176" fontId="115" fillId="0" borderId="53" xfId="22" applyNumberFormat="1" applyFont="1" applyFill="1" applyBorder="1" applyAlignment="1">
      <alignment horizontal="center" vertical="center" wrapText="1" shrinkToFit="1"/>
    </xf>
    <xf numFmtId="49" fontId="41" fillId="8" borderId="7" xfId="14" applyNumberFormat="1" applyFont="1" applyFill="1" applyBorder="1" applyAlignment="1">
      <alignment horizontal="center" vertical="center" wrapText="1" shrinkToFit="1"/>
    </xf>
    <xf numFmtId="49" fontId="41" fillId="8" borderId="0" xfId="14" applyNumberFormat="1" applyFont="1" applyFill="1" applyBorder="1" applyAlignment="1">
      <alignment horizontal="center" vertical="center" wrapText="1" shrinkToFit="1"/>
    </xf>
    <xf numFmtId="49" fontId="41" fillId="8" borderId="54" xfId="14" applyNumberFormat="1" applyFont="1" applyFill="1" applyBorder="1" applyAlignment="1">
      <alignment horizontal="center" vertical="center" wrapText="1" shrinkToFit="1"/>
    </xf>
    <xf numFmtId="0" fontId="108" fillId="0" borderId="52" xfId="14" applyNumberFormat="1" applyFont="1" applyFill="1" applyBorder="1" applyAlignment="1">
      <alignment horizontal="center" vertical="center" wrapText="1" shrinkToFit="1"/>
    </xf>
    <xf numFmtId="0" fontId="108" fillId="0" borderId="28" xfId="14" applyNumberFormat="1" applyFont="1" applyFill="1" applyBorder="1" applyAlignment="1">
      <alignment horizontal="center" vertical="center" shrinkToFit="1"/>
    </xf>
    <xf numFmtId="0" fontId="108" fillId="0" borderId="53" xfId="14" applyNumberFormat="1" applyFont="1" applyFill="1" applyBorder="1" applyAlignment="1">
      <alignment horizontal="center" vertical="center" shrinkToFit="1"/>
    </xf>
    <xf numFmtId="0" fontId="107" fillId="9" borderId="52" xfId="14" applyNumberFormat="1" applyFont="1" applyFill="1" applyBorder="1" applyAlignment="1">
      <alignment horizontal="center" vertical="center" wrapText="1"/>
    </xf>
    <xf numFmtId="0" fontId="107" fillId="9" borderId="28" xfId="14" applyNumberFormat="1" applyFont="1" applyFill="1" applyBorder="1" applyAlignment="1">
      <alignment horizontal="center" vertical="center" wrapText="1"/>
    </xf>
    <xf numFmtId="0" fontId="107" fillId="9" borderId="53" xfId="14" applyNumberFormat="1" applyFont="1" applyFill="1" applyBorder="1" applyAlignment="1">
      <alignment horizontal="center" vertical="center" wrapText="1"/>
    </xf>
    <xf numFmtId="49" fontId="46" fillId="0" borderId="0" xfId="14" applyNumberFormat="1" applyFont="1" applyFill="1" applyBorder="1" applyAlignment="1">
      <alignment horizontal="left" vertical="top" shrinkToFit="1"/>
    </xf>
    <xf numFmtId="49" fontId="34" fillId="0" borderId="13" xfId="14" applyNumberFormat="1" applyFont="1" applyFill="1" applyBorder="1" applyAlignment="1">
      <alignment horizontal="center" wrapText="1" shrinkToFit="1"/>
    </xf>
    <xf numFmtId="49" fontId="106" fillId="0" borderId="0" xfId="14" applyNumberFormat="1" applyFont="1" applyFill="1" applyBorder="1" applyAlignment="1">
      <alignment horizontal="center" shrinkToFit="1"/>
    </xf>
    <xf numFmtId="49" fontId="129" fillId="0" borderId="0" xfId="14" applyNumberFormat="1" applyFont="1" applyFill="1" applyBorder="1" applyAlignment="1">
      <alignment horizontal="center" vertical="top" shrinkToFit="1"/>
    </xf>
    <xf numFmtId="49" fontId="46" fillId="0" borderId="0" xfId="14" applyNumberFormat="1" applyFont="1" applyFill="1" applyBorder="1" applyAlignment="1">
      <alignment horizontal="center" vertical="top" shrinkToFit="1"/>
    </xf>
    <xf numFmtId="0" fontId="106" fillId="8" borderId="52" xfId="11" applyFont="1" applyFill="1" applyBorder="1" applyAlignment="1">
      <alignment horizontal="left" wrapText="1" shrinkToFit="1"/>
    </xf>
    <xf numFmtId="0" fontId="36" fillId="8" borderId="28" xfId="11" applyFont="1" applyFill="1" applyBorder="1" applyAlignment="1">
      <alignment horizontal="left" shrinkToFit="1"/>
    </xf>
    <xf numFmtId="0" fontId="36" fillId="8" borderId="66" xfId="11" applyFont="1" applyFill="1" applyBorder="1" applyAlignment="1">
      <alignment horizontal="left" shrinkToFit="1"/>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6" fillId="0" borderId="49" xfId="12" applyFont="1" applyFill="1" applyBorder="1" applyAlignment="1">
      <alignment horizontal="center" vertical="center" shrinkToFit="1"/>
    </xf>
    <xf numFmtId="0" fontId="36" fillId="0" borderId="28" xfId="12" applyFont="1" applyFill="1" applyBorder="1" applyAlignment="1">
      <alignment horizontal="center" vertical="center" shrinkToFit="1"/>
    </xf>
    <xf numFmtId="6" fontId="36" fillId="0" borderId="57" xfId="18" applyFont="1" applyFill="1" applyBorder="1" applyAlignment="1">
      <alignment horizontal="center" shrinkToFit="1"/>
    </xf>
    <xf numFmtId="6" fontId="36" fillId="0" borderId="11" xfId="18" applyFont="1" applyFill="1" applyBorder="1" applyAlignment="1">
      <alignment horizontal="center" shrinkToFit="1"/>
    </xf>
    <xf numFmtId="6" fontId="36" fillId="0" borderId="58" xfId="18" applyFont="1" applyFill="1" applyBorder="1" applyAlignment="1">
      <alignment horizontal="center" shrinkToFit="1"/>
    </xf>
    <xf numFmtId="49" fontId="46" fillId="0" borderId="59" xfId="14" applyNumberFormat="1" applyFont="1" applyFill="1" applyBorder="1" applyAlignment="1">
      <alignment horizontal="center" vertical="top" shrinkToFit="1"/>
    </xf>
    <xf numFmtId="0" fontId="108" fillId="0" borderId="8" xfId="14" applyNumberFormat="1" applyFont="1" applyFill="1" applyBorder="1" applyAlignment="1">
      <alignment horizontal="center" vertical="center" shrinkToFit="1"/>
    </xf>
    <xf numFmtId="0" fontId="37" fillId="0" borderId="22" xfId="14" applyNumberFormat="1" applyFont="1" applyFill="1" applyBorder="1" applyAlignment="1">
      <alignment horizontal="center" vertical="center" shrinkToFit="1"/>
    </xf>
    <xf numFmtId="49" fontId="65" fillId="0" borderId="0" xfId="14" applyNumberFormat="1" applyFont="1" applyFill="1" applyBorder="1" applyAlignment="1">
      <alignment horizontal="left" shrinkToFit="1"/>
    </xf>
    <xf numFmtId="49" fontId="42" fillId="0" borderId="0" xfId="14" applyNumberFormat="1" applyFont="1" applyFill="1" applyBorder="1" applyAlignment="1">
      <alignment horizontal="left" shrinkToFit="1"/>
    </xf>
    <xf numFmtId="49" fontId="42" fillId="0" borderId="0" xfId="14" applyNumberFormat="1" applyFont="1" applyFill="1" applyBorder="1" applyAlignment="1">
      <alignment horizontal="right" shrinkToFit="1"/>
    </xf>
    <xf numFmtId="49" fontId="42" fillId="0" borderId="14" xfId="14" applyNumberFormat="1" applyFont="1" applyFill="1" applyBorder="1" applyAlignment="1">
      <alignment horizontal="right" shrinkToFit="1"/>
    </xf>
    <xf numFmtId="49" fontId="109" fillId="8" borderId="52" xfId="14" applyNumberFormat="1" applyFont="1" applyFill="1" applyBorder="1" applyAlignment="1">
      <alignment horizontal="center" vertical="center" wrapText="1" shrinkToFit="1"/>
    </xf>
    <xf numFmtId="49" fontId="109" fillId="8" borderId="28" xfId="14" applyNumberFormat="1" applyFont="1" applyFill="1" applyBorder="1" applyAlignment="1">
      <alignment horizontal="center" vertical="center" wrapText="1" shrinkToFit="1"/>
    </xf>
    <xf numFmtId="0" fontId="63" fillId="0" borderId="49" xfId="14" applyNumberFormat="1" applyFont="1" applyFill="1" applyBorder="1" applyAlignment="1">
      <alignment horizontal="center" vertical="center" wrapText="1" shrinkToFit="1"/>
    </xf>
    <xf numFmtId="0" fontId="63" fillId="0" borderId="28" xfId="14" applyNumberFormat="1" applyFont="1" applyFill="1" applyBorder="1" applyAlignment="1">
      <alignment horizontal="center" vertical="center" wrapText="1" shrinkToFit="1"/>
    </xf>
    <xf numFmtId="0" fontId="63" fillId="0" borderId="53" xfId="14" applyNumberFormat="1" applyFont="1" applyFill="1" applyBorder="1" applyAlignment="1">
      <alignment horizontal="center" vertical="center" wrapText="1" shrinkToFit="1"/>
    </xf>
    <xf numFmtId="49" fontId="109" fillId="0" borderId="52" xfId="14" applyNumberFormat="1" applyFont="1" applyFill="1" applyBorder="1" applyAlignment="1">
      <alignment horizontal="center" vertical="center" wrapText="1" shrinkToFit="1"/>
    </xf>
    <xf numFmtId="49" fontId="109" fillId="0" borderId="28" xfId="14" applyNumberFormat="1" applyFont="1" applyFill="1" applyBorder="1" applyAlignment="1">
      <alignment horizontal="center" vertical="center" wrapText="1" shrinkToFit="1"/>
    </xf>
    <xf numFmtId="0" fontId="91" fillId="0" borderId="49" xfId="7" applyNumberFormat="1" applyFont="1" applyFill="1" applyBorder="1" applyAlignment="1" applyProtection="1">
      <alignment horizontal="center" vertical="center" shrinkToFit="1"/>
    </xf>
    <xf numFmtId="0" fontId="63" fillId="0" borderId="28" xfId="14" applyNumberFormat="1" applyFont="1" applyFill="1" applyBorder="1" applyAlignment="1">
      <alignment horizontal="center" vertical="center" shrinkToFit="1"/>
    </xf>
    <xf numFmtId="0" fontId="63" fillId="0" borderId="53" xfId="14" applyNumberFormat="1" applyFont="1" applyFill="1" applyBorder="1" applyAlignment="1">
      <alignment horizontal="center" vertical="center" shrinkToFit="1"/>
    </xf>
    <xf numFmtId="0" fontId="112" fillId="15" borderId="28" xfId="22" applyNumberFormat="1" applyFont="1" applyFill="1" applyBorder="1" applyAlignment="1" applyProtection="1">
      <alignment horizontal="center" vertical="center" shrinkToFit="1"/>
      <protection locked="0"/>
    </xf>
    <xf numFmtId="0" fontId="112" fillId="15" borderId="53" xfId="22" applyNumberFormat="1" applyFont="1" applyFill="1" applyBorder="1" applyAlignment="1" applyProtection="1">
      <alignment horizontal="center" vertical="center" shrinkToFit="1"/>
      <protection locked="0"/>
    </xf>
    <xf numFmtId="49" fontId="36" fillId="0" borderId="52" xfId="14" applyNumberFormat="1" applyFont="1" applyFill="1" applyBorder="1" applyAlignment="1">
      <alignment horizontal="center" vertical="center" wrapText="1" shrinkToFit="1"/>
    </xf>
    <xf numFmtId="49" fontId="36" fillId="0" borderId="28" xfId="14" applyNumberFormat="1" applyFont="1" applyFill="1" applyBorder="1" applyAlignment="1">
      <alignment horizontal="center" vertical="center" wrapText="1" shrinkToFit="1"/>
    </xf>
    <xf numFmtId="49" fontId="36" fillId="0" borderId="66" xfId="14" applyNumberFormat="1" applyFont="1" applyFill="1" applyBorder="1" applyAlignment="1">
      <alignment horizontal="center" vertical="center" wrapText="1" shrinkToFit="1"/>
    </xf>
    <xf numFmtId="31" fontId="36" fillId="0" borderId="49" xfId="14" applyNumberFormat="1" applyFont="1" applyFill="1" applyBorder="1" applyAlignment="1">
      <alignment horizontal="center" vertical="center" shrinkToFit="1"/>
    </xf>
    <xf numFmtId="0" fontId="36" fillId="0" borderId="28" xfId="14" applyNumberFormat="1" applyFont="1" applyFill="1" applyBorder="1" applyAlignment="1">
      <alignment horizontal="center" vertical="center" shrinkToFit="1"/>
    </xf>
    <xf numFmtId="0" fontId="36" fillId="0" borderId="53" xfId="14" applyNumberFormat="1" applyFont="1" applyFill="1" applyBorder="1" applyAlignment="1">
      <alignment horizontal="center" vertical="center" shrinkToFit="1"/>
    </xf>
    <xf numFmtId="0" fontId="106" fillId="0" borderId="0" xfId="14" applyFont="1" applyFill="1" applyBorder="1" applyAlignment="1">
      <alignment horizontal="left" wrapText="1"/>
    </xf>
    <xf numFmtId="0" fontId="36" fillId="0" borderId="0" xfId="14" applyFont="1" applyFill="1" applyBorder="1" applyAlignment="1">
      <alignment horizontal="left" wrapText="1"/>
    </xf>
    <xf numFmtId="178" fontId="31" fillId="0" borderId="13" xfId="14" applyNumberFormat="1" applyFont="1" applyFill="1" applyBorder="1" applyAlignment="1">
      <alignment horizontal="center" vertical="center"/>
    </xf>
    <xf numFmtId="0" fontId="50" fillId="0" borderId="0" xfId="14" applyFont="1" applyFill="1" applyBorder="1" applyAlignment="1">
      <alignment horizontal="left" vertical="center" shrinkToFit="1"/>
    </xf>
    <xf numFmtId="185" fontId="31" fillId="0" borderId="14" xfId="14" applyNumberFormat="1" applyFont="1" applyFill="1" applyBorder="1" applyAlignment="1">
      <alignment horizontal="center" wrapText="1"/>
    </xf>
    <xf numFmtId="49" fontId="52" fillId="8" borderId="55" xfId="14" applyNumberFormat="1" applyFont="1" applyFill="1" applyBorder="1" applyAlignment="1">
      <alignment horizontal="center" vertical="center" wrapText="1" shrinkToFit="1"/>
    </xf>
    <xf numFmtId="49" fontId="52" fillId="8" borderId="11" xfId="14" applyNumberFormat="1" applyFont="1" applyFill="1" applyBorder="1" applyAlignment="1">
      <alignment horizontal="center" vertical="center" wrapText="1" shrinkToFit="1"/>
    </xf>
    <xf numFmtId="49" fontId="52" fillId="8" borderId="56" xfId="14" applyNumberFormat="1" applyFont="1" applyFill="1" applyBorder="1" applyAlignment="1">
      <alignment horizontal="center" vertical="center" wrapText="1" shrinkToFit="1"/>
    </xf>
    <xf numFmtId="49" fontId="52" fillId="8" borderId="8" xfId="14" applyNumberFormat="1" applyFont="1" applyFill="1" applyBorder="1" applyAlignment="1">
      <alignment horizontal="center" vertical="center" wrapText="1" shrinkToFit="1"/>
    </xf>
    <xf numFmtId="49" fontId="52" fillId="8" borderId="22" xfId="14" applyNumberFormat="1" applyFont="1" applyFill="1" applyBorder="1" applyAlignment="1">
      <alignment horizontal="center" vertical="center" wrapText="1" shrinkToFit="1"/>
    </xf>
    <xf numFmtId="49" fontId="52" fillId="8" borderId="10" xfId="14" applyNumberFormat="1" applyFont="1" applyFill="1" applyBorder="1" applyAlignment="1">
      <alignment horizontal="center" vertical="center" wrapText="1" shrinkToFit="1"/>
    </xf>
    <xf numFmtId="178" fontId="36" fillId="0" borderId="52" xfId="14" applyNumberFormat="1" applyFont="1" applyFill="1" applyBorder="1" applyAlignment="1">
      <alignment horizontal="center" wrapText="1" shrinkToFit="1"/>
    </xf>
    <xf numFmtId="178" fontId="36" fillId="0" borderId="28" xfId="14" applyNumberFormat="1" applyFont="1" applyFill="1" applyBorder="1" applyAlignment="1">
      <alignment horizontal="center" shrinkToFit="1"/>
    </xf>
    <xf numFmtId="178" fontId="36" fillId="0" borderId="66" xfId="14" applyNumberFormat="1" applyFont="1" applyFill="1" applyBorder="1" applyAlignment="1">
      <alignment horizontal="center" shrinkToFit="1"/>
    </xf>
    <xf numFmtId="0" fontId="36" fillId="0" borderId="49" xfId="14" applyNumberFormat="1" applyFont="1" applyFill="1" applyBorder="1" applyAlignment="1">
      <alignment horizontal="center" vertical="center" shrinkToFit="1"/>
    </xf>
    <xf numFmtId="0" fontId="42" fillId="0" borderId="14" xfId="14" applyFont="1" applyFill="1" applyBorder="1" applyAlignment="1">
      <alignment horizontal="center" vertical="center"/>
    </xf>
    <xf numFmtId="49" fontId="37" fillId="0" borderId="8" xfId="14" applyNumberFormat="1" applyFont="1" applyFill="1" applyBorder="1" applyAlignment="1">
      <alignment horizontal="center" vertical="center" wrapText="1" shrinkToFit="1"/>
    </xf>
    <xf numFmtId="0" fontId="37" fillId="0" borderId="3" xfId="14" applyNumberFormat="1" applyFont="1" applyFill="1" applyBorder="1" applyAlignment="1">
      <alignment horizontal="center" vertical="center" shrinkToFit="1"/>
    </xf>
    <xf numFmtId="49" fontId="41" fillId="0" borderId="22" xfId="14" applyNumberFormat="1" applyFont="1" applyFill="1" applyBorder="1" applyAlignment="1">
      <alignment horizontal="center" vertical="center" shrinkToFit="1"/>
    </xf>
    <xf numFmtId="0" fontId="37" fillId="0" borderId="8" xfId="14" applyNumberFormat="1" applyFont="1" applyFill="1" applyBorder="1" applyAlignment="1">
      <alignment horizontal="center" vertical="center" wrapText="1" shrinkToFit="1"/>
    </xf>
    <xf numFmtId="0" fontId="37" fillId="0" borderId="22" xfId="14" applyNumberFormat="1" applyFont="1" applyFill="1" applyBorder="1" applyAlignment="1">
      <alignment horizontal="center" vertical="center" wrapText="1" shrinkToFit="1"/>
    </xf>
    <xf numFmtId="0" fontId="37" fillId="0" borderId="9" xfId="14" applyNumberFormat="1" applyFont="1" applyFill="1" applyBorder="1" applyAlignment="1">
      <alignment horizontal="center" vertical="center" wrapText="1" shrinkToFit="1"/>
    </xf>
    <xf numFmtId="49" fontId="105" fillId="0" borderId="3" xfId="14" applyNumberFormat="1" applyFont="1" applyFill="1" applyBorder="1" applyAlignment="1">
      <alignment horizontal="center" vertical="center" wrapText="1" shrinkToFit="1"/>
    </xf>
    <xf numFmtId="49" fontId="41" fillId="0" borderId="3" xfId="14" applyNumberFormat="1" applyFont="1" applyFill="1" applyBorder="1" applyAlignment="1">
      <alignment horizontal="center" vertical="center" wrapText="1" shrinkToFit="1"/>
    </xf>
    <xf numFmtId="49" fontId="46" fillId="0" borderId="0" xfId="14" applyNumberFormat="1" applyFont="1" applyFill="1" applyBorder="1" applyAlignment="1">
      <alignment horizontal="right" wrapText="1" shrinkToFit="1"/>
    </xf>
    <xf numFmtId="181" fontId="107" fillId="0" borderId="0" xfId="14" applyNumberFormat="1" applyFont="1" applyFill="1" applyBorder="1" applyAlignment="1">
      <alignment horizontal="center" vertical="center" wrapText="1"/>
    </xf>
    <xf numFmtId="49" fontId="111" fillId="0" borderId="0" xfId="14" applyNumberFormat="1" applyFont="1" applyFill="1" applyBorder="1" applyAlignment="1">
      <alignment horizontal="center" shrinkToFit="1"/>
    </xf>
    <xf numFmtId="49" fontId="34" fillId="0" borderId="0" xfId="14" applyNumberFormat="1" applyFont="1" applyFill="1" applyBorder="1" applyAlignment="1">
      <alignment horizontal="center" shrinkToFit="1"/>
    </xf>
    <xf numFmtId="0" fontId="32" fillId="0" borderId="0" xfId="14" applyFont="1" applyFill="1" applyBorder="1" applyAlignment="1">
      <alignment horizontal="center" shrinkToFit="1"/>
    </xf>
    <xf numFmtId="49" fontId="124" fillId="0" borderId="0" xfId="14" applyNumberFormat="1" applyFont="1" applyFill="1" applyBorder="1" applyAlignment="1">
      <alignment horizontal="center" shrinkToFit="1"/>
    </xf>
    <xf numFmtId="49" fontId="39" fillId="0" borderId="0" xfId="14" applyNumberFormat="1" applyFont="1" applyFill="1" applyBorder="1" applyAlignment="1">
      <alignment horizontal="center" shrinkToFit="1"/>
    </xf>
    <xf numFmtId="0" fontId="46" fillId="0" borderId="0" xfId="14" applyFont="1" applyFill="1" applyBorder="1" applyAlignment="1">
      <alignment horizontal="center" vertical="top" shrinkToFit="1"/>
    </xf>
    <xf numFmtId="49" fontId="34" fillId="0" borderId="14" xfId="14" applyNumberFormat="1" applyFont="1" applyFill="1" applyBorder="1" applyAlignment="1">
      <alignment horizontal="center" wrapText="1" shrinkToFit="1"/>
    </xf>
    <xf numFmtId="178" fontId="106" fillId="10" borderId="4" xfId="14" applyNumberFormat="1" applyFont="1" applyFill="1" applyBorder="1" applyAlignment="1">
      <alignment horizontal="center" vertical="center" wrapText="1"/>
    </xf>
    <xf numFmtId="0" fontId="106" fillId="10" borderId="4" xfId="14" applyNumberFormat="1" applyFont="1" applyFill="1" applyBorder="1" applyAlignment="1">
      <alignment horizontal="center" vertical="center" wrapText="1"/>
    </xf>
    <xf numFmtId="178" fontId="106" fillId="9" borderId="4" xfId="14" applyNumberFormat="1" applyFont="1" applyFill="1" applyBorder="1" applyAlignment="1">
      <alignment horizontal="center" vertical="center" wrapText="1"/>
    </xf>
    <xf numFmtId="0" fontId="106" fillId="9" borderId="4" xfId="14" applyNumberFormat="1" applyFont="1" applyFill="1" applyBorder="1" applyAlignment="1">
      <alignment horizontal="center" vertical="center" wrapText="1"/>
    </xf>
    <xf numFmtId="179" fontId="106" fillId="10" borderId="4" xfId="14" applyNumberFormat="1" applyFont="1" applyFill="1" applyBorder="1" applyAlignment="1">
      <alignment horizontal="center" vertical="center" wrapText="1"/>
    </xf>
    <xf numFmtId="179" fontId="107" fillId="13" borderId="11" xfId="14" applyNumberFormat="1" applyFont="1" applyFill="1" applyBorder="1" applyAlignment="1">
      <alignment horizontal="center" vertical="center" shrinkToFit="1"/>
    </xf>
    <xf numFmtId="178" fontId="31" fillId="0" borderId="0" xfId="14" applyNumberFormat="1" applyFont="1" applyFill="1" applyBorder="1" applyAlignment="1">
      <alignment horizontal="center" vertical="center" shrinkToFit="1"/>
    </xf>
    <xf numFmtId="178" fontId="31" fillId="0" borderId="14" xfId="14" applyNumberFormat="1" applyFont="1" applyFill="1" applyBorder="1" applyAlignment="1">
      <alignment horizontal="center" vertical="center" shrinkToFit="1"/>
    </xf>
    <xf numFmtId="49" fontId="36" fillId="0" borderId="0" xfId="14" applyNumberFormat="1" applyFont="1" applyFill="1" applyBorder="1" applyAlignment="1">
      <alignment horizontal="center" wrapText="1" shrinkToFit="1"/>
    </xf>
    <xf numFmtId="49" fontId="106" fillId="0" borderId="0" xfId="14" applyNumberFormat="1" applyFont="1" applyFill="1" applyBorder="1" applyAlignment="1">
      <alignment horizontal="center" wrapText="1" shrinkToFit="1"/>
    </xf>
    <xf numFmtId="49" fontId="106" fillId="0" borderId="14" xfId="14" applyNumberFormat="1" applyFont="1" applyFill="1" applyBorder="1" applyAlignment="1">
      <alignment horizontal="center" wrapText="1" shrinkToFit="1"/>
    </xf>
    <xf numFmtId="49" fontId="127" fillId="0" borderId="0" xfId="14" applyNumberFormat="1" applyFont="1" applyFill="1" applyBorder="1" applyAlignment="1">
      <alignment horizontal="center" shrinkToFit="1"/>
    </xf>
    <xf numFmtId="49" fontId="127" fillId="0" borderId="14" xfId="14" applyNumberFormat="1" applyFont="1" applyFill="1" applyBorder="1" applyAlignment="1">
      <alignment horizontal="center" shrinkToFit="1"/>
    </xf>
    <xf numFmtId="186" fontId="31" fillId="0" borderId="128" xfId="14" applyNumberFormat="1" applyFont="1" applyFill="1" applyBorder="1" applyAlignment="1">
      <alignment horizontal="center" shrinkToFit="1"/>
    </xf>
    <xf numFmtId="178" fontId="36" fillId="0" borderId="0" xfId="14" applyNumberFormat="1" applyFont="1" applyFill="1" applyBorder="1" applyAlignment="1">
      <alignment horizontal="left" vertical="center" wrapText="1" shrinkToFit="1"/>
    </xf>
    <xf numFmtId="178" fontId="36" fillId="0" borderId="0" xfId="14" applyNumberFormat="1" applyFont="1" applyFill="1" applyBorder="1" applyAlignment="1">
      <alignment horizontal="left" vertical="center" shrinkToFit="1"/>
    </xf>
    <xf numFmtId="178" fontId="36" fillId="0" borderId="14" xfId="14" applyNumberFormat="1" applyFont="1" applyFill="1" applyBorder="1" applyAlignment="1">
      <alignment horizontal="left" vertical="center" shrinkToFit="1"/>
    </xf>
    <xf numFmtId="0" fontId="34" fillId="0" borderId="18" xfId="14" applyNumberFormat="1" applyFont="1" applyFill="1" applyBorder="1" applyAlignment="1">
      <alignment horizontal="center" vertical="center" shrinkToFit="1"/>
    </xf>
    <xf numFmtId="0" fontId="34" fillId="0" borderId="51" xfId="14" applyNumberFormat="1" applyFont="1" applyFill="1" applyBorder="1" applyAlignment="1">
      <alignment horizontal="center" vertical="center" shrinkToFit="1"/>
    </xf>
    <xf numFmtId="0" fontId="34" fillId="0" borderId="19" xfId="14" applyNumberFormat="1" applyFont="1" applyFill="1" applyBorder="1" applyAlignment="1">
      <alignment horizontal="center" vertical="center" shrinkToFit="1"/>
    </xf>
    <xf numFmtId="179" fontId="34" fillId="0" borderId="18" xfId="14" applyNumberFormat="1" applyFont="1" applyFill="1" applyBorder="1" applyAlignment="1">
      <alignment horizontal="center" vertical="center" shrinkToFit="1"/>
    </xf>
    <xf numFmtId="179" fontId="34" fillId="0" borderId="51" xfId="14" applyNumberFormat="1" applyFont="1" applyFill="1" applyBorder="1" applyAlignment="1">
      <alignment horizontal="center" vertical="center" shrinkToFit="1"/>
    </xf>
    <xf numFmtId="179" fontId="34" fillId="0" borderId="19" xfId="14" applyNumberFormat="1" applyFont="1" applyFill="1" applyBorder="1" applyAlignment="1">
      <alignment horizontal="center" vertical="center" shrinkToFit="1"/>
    </xf>
    <xf numFmtId="49" fontId="82" fillId="0" borderId="18" xfId="14" applyNumberFormat="1" applyFont="1" applyFill="1" applyBorder="1" applyAlignment="1">
      <alignment horizontal="center" vertical="center" shrinkToFit="1"/>
    </xf>
    <xf numFmtId="49" fontId="34" fillId="0" borderId="51" xfId="14" applyNumberFormat="1" applyFont="1" applyFill="1" applyBorder="1" applyAlignment="1">
      <alignment horizontal="center" vertical="center" shrinkToFit="1"/>
    </xf>
    <xf numFmtId="49" fontId="34" fillId="0" borderId="19" xfId="14" applyNumberFormat="1" applyFont="1" applyFill="1" applyBorder="1" applyAlignment="1">
      <alignment horizontal="center" vertical="center" shrinkToFit="1"/>
    </xf>
    <xf numFmtId="49" fontId="69" fillId="0" borderId="60" xfId="14" applyNumberFormat="1" applyFont="1" applyFill="1" applyBorder="1" applyAlignment="1">
      <alignment horizontal="center" vertical="center" wrapText="1" shrinkToFit="1"/>
    </xf>
    <xf numFmtId="49" fontId="34" fillId="0" borderId="25" xfId="14" applyNumberFormat="1" applyFont="1" applyFill="1" applyBorder="1" applyAlignment="1">
      <alignment horizontal="center" vertical="center" shrinkToFit="1"/>
    </xf>
    <xf numFmtId="49" fontId="34" fillId="0" borderId="61" xfId="14" applyNumberFormat="1" applyFont="1" applyFill="1" applyBorder="1" applyAlignment="1">
      <alignment horizontal="center" vertical="center" shrinkToFit="1"/>
    </xf>
    <xf numFmtId="49" fontId="34" fillId="0" borderId="18" xfId="14" applyNumberFormat="1" applyFont="1" applyFill="1" applyBorder="1" applyAlignment="1">
      <alignment horizontal="center" vertical="center" shrinkToFit="1"/>
    </xf>
    <xf numFmtId="49" fontId="69" fillId="0" borderId="60" xfId="14" applyNumberFormat="1" applyFont="1" applyFill="1" applyBorder="1" applyAlignment="1" applyProtection="1">
      <alignment horizontal="center" vertical="center" wrapText="1" shrinkToFit="1"/>
    </xf>
    <xf numFmtId="49" fontId="34" fillId="0" borderId="25" xfId="14" applyNumberFormat="1" applyFont="1" applyFill="1" applyBorder="1" applyAlignment="1" applyProtection="1">
      <alignment horizontal="center" vertical="center" shrinkToFit="1"/>
    </xf>
    <xf numFmtId="49" fontId="34" fillId="0" borderId="61" xfId="14" applyNumberFormat="1" applyFont="1" applyFill="1" applyBorder="1" applyAlignment="1" applyProtection="1">
      <alignment horizontal="center" vertical="center" shrinkToFit="1"/>
    </xf>
    <xf numFmtId="49" fontId="36" fillId="0" borderId="55" xfId="14" applyNumberFormat="1" applyFont="1" applyFill="1" applyBorder="1" applyAlignment="1">
      <alignment horizontal="center" shrinkToFit="1"/>
    </xf>
    <xf numFmtId="49" fontId="36" fillId="0" borderId="11" xfId="14" applyNumberFormat="1" applyFont="1" applyFill="1" applyBorder="1" applyAlignment="1">
      <alignment horizontal="center" shrinkToFit="1"/>
    </xf>
    <xf numFmtId="49" fontId="36" fillId="0" borderId="56" xfId="14" applyNumberFormat="1" applyFont="1" applyFill="1" applyBorder="1" applyAlignment="1">
      <alignment horizontal="center" shrinkToFit="1"/>
    </xf>
    <xf numFmtId="49" fontId="36" fillId="0" borderId="57" xfId="14" applyNumberFormat="1" applyFont="1" applyFill="1" applyBorder="1" applyAlignment="1">
      <alignment horizontal="center" shrinkToFit="1"/>
    </xf>
    <xf numFmtId="0" fontId="45" fillId="0" borderId="57" xfId="0" applyFont="1" applyFill="1" applyBorder="1" applyAlignment="1">
      <alignment horizontal="center"/>
    </xf>
    <xf numFmtId="0" fontId="45" fillId="0" borderId="11" xfId="0" applyFont="1" applyFill="1" applyBorder="1" applyAlignment="1">
      <alignment horizontal="center"/>
    </xf>
    <xf numFmtId="0" fontId="45" fillId="0" borderId="56" xfId="0" applyFont="1" applyFill="1" applyBorder="1" applyAlignment="1">
      <alignment horizontal="center"/>
    </xf>
    <xf numFmtId="49" fontId="67" fillId="0" borderId="57" xfId="14" applyNumberFormat="1" applyFont="1" applyFill="1" applyBorder="1" applyAlignment="1">
      <alignment horizontal="center" shrinkToFit="1"/>
    </xf>
    <xf numFmtId="49" fontId="36" fillId="0" borderId="58" xfId="14" applyNumberFormat="1" applyFont="1" applyFill="1" applyBorder="1" applyAlignment="1">
      <alignment horizontal="center" shrinkToFit="1"/>
    </xf>
    <xf numFmtId="49" fontId="34" fillId="0" borderId="16" xfId="14" applyNumberFormat="1" applyFont="1" applyFill="1" applyBorder="1" applyAlignment="1">
      <alignment horizontal="center" vertical="center" shrinkToFit="1"/>
    </xf>
    <xf numFmtId="49" fontId="34" fillId="0" borderId="60" xfId="14" applyNumberFormat="1" applyFont="1" applyFill="1" applyBorder="1" applyAlignment="1">
      <alignment horizontal="center" vertical="center" shrinkToFit="1"/>
    </xf>
    <xf numFmtId="49" fontId="34" fillId="0" borderId="17" xfId="14" applyNumberFormat="1" applyFont="1" applyFill="1" applyBorder="1" applyAlignment="1">
      <alignment horizontal="center" vertical="center" shrinkToFit="1"/>
    </xf>
    <xf numFmtId="49" fontId="34" fillId="0" borderId="31" xfId="14" applyNumberFormat="1" applyFont="1" applyFill="1" applyBorder="1" applyAlignment="1">
      <alignment horizontal="center" vertical="center" shrinkToFit="1"/>
    </xf>
    <xf numFmtId="49" fontId="34" fillId="0" borderId="21" xfId="14" applyNumberFormat="1" applyFont="1" applyFill="1" applyBorder="1" applyAlignment="1">
      <alignment horizontal="center" vertical="center" shrinkToFit="1"/>
    </xf>
    <xf numFmtId="0" fontId="34" fillId="0" borderId="20" xfId="14" applyNumberFormat="1" applyFont="1" applyFill="1" applyBorder="1" applyAlignment="1">
      <alignment horizontal="center" vertical="center" shrinkToFit="1"/>
    </xf>
    <xf numFmtId="0" fontId="34" fillId="0" borderId="31" xfId="14" applyNumberFormat="1" applyFont="1" applyFill="1" applyBorder="1" applyAlignment="1">
      <alignment horizontal="center" vertical="center" shrinkToFit="1"/>
    </xf>
    <xf numFmtId="0" fontId="34" fillId="0" borderId="21" xfId="14" applyNumberFormat="1" applyFont="1" applyFill="1" applyBorder="1" applyAlignment="1">
      <alignment horizontal="center" vertical="center" shrinkToFit="1"/>
    </xf>
    <xf numFmtId="179" fontId="34" fillId="0" borderId="20" xfId="14" applyNumberFormat="1" applyFont="1" applyFill="1" applyBorder="1" applyAlignment="1">
      <alignment horizontal="center" vertical="center" shrinkToFit="1"/>
    </xf>
    <xf numFmtId="179" fontId="34" fillId="0" borderId="31" xfId="14" applyNumberFormat="1" applyFont="1" applyFill="1" applyBorder="1" applyAlignment="1">
      <alignment horizontal="center" vertical="center" shrinkToFit="1"/>
    </xf>
    <xf numFmtId="179" fontId="34" fillId="0" borderId="21" xfId="14" applyNumberFormat="1" applyFont="1" applyFill="1" applyBorder="1" applyAlignment="1">
      <alignment horizontal="center" vertical="center" shrinkToFit="1"/>
    </xf>
    <xf numFmtId="49" fontId="34" fillId="0" borderId="20" xfId="14" applyNumberFormat="1" applyFont="1" applyFill="1" applyBorder="1" applyAlignment="1">
      <alignment horizontal="center" vertical="center" shrinkToFit="1"/>
    </xf>
    <xf numFmtId="49" fontId="34" fillId="0" borderId="38" xfId="14" applyNumberFormat="1" applyFont="1" applyFill="1" applyBorder="1" applyAlignment="1">
      <alignment horizontal="center" vertical="center" shrinkToFit="1"/>
    </xf>
    <xf numFmtId="49" fontId="31" fillId="0" borderId="0" xfId="14" applyNumberFormat="1" applyFont="1" applyFill="1" applyBorder="1" applyAlignment="1">
      <alignment horizontal="left" shrinkToFit="1"/>
    </xf>
    <xf numFmtId="49" fontId="106" fillId="0" borderId="57" xfId="14" applyNumberFormat="1" applyFont="1" applyFill="1" applyBorder="1" applyAlignment="1">
      <alignment horizontal="center" shrinkToFit="1"/>
    </xf>
    <xf numFmtId="49" fontId="129" fillId="0" borderId="60" xfId="14" applyNumberFormat="1" applyFont="1" applyFill="1" applyBorder="1" applyAlignment="1">
      <alignment horizontal="center" vertical="top" shrinkToFit="1"/>
    </xf>
    <xf numFmtId="180" fontId="61" fillId="0" borderId="18" xfId="14" applyNumberFormat="1" applyFont="1" applyFill="1" applyBorder="1" applyAlignment="1">
      <alignment horizontal="center" vertical="center" wrapText="1" shrinkToFit="1"/>
    </xf>
    <xf numFmtId="180" fontId="61" fillId="0" borderId="51" xfId="14" applyNumberFormat="1" applyFont="1" applyFill="1" applyBorder="1" applyAlignment="1">
      <alignment horizontal="center" vertical="center" shrinkToFit="1"/>
    </xf>
    <xf numFmtId="180" fontId="61" fillId="0" borderId="19" xfId="14" applyNumberFormat="1" applyFont="1" applyFill="1" applyBorder="1" applyAlignment="1">
      <alignment horizontal="center" vertical="center" shrinkToFit="1"/>
    </xf>
    <xf numFmtId="180" fontId="61" fillId="0" borderId="18" xfId="14" applyNumberFormat="1" applyFont="1" applyFill="1" applyBorder="1" applyAlignment="1">
      <alignment horizontal="right" vertical="center" shrinkToFit="1"/>
    </xf>
    <xf numFmtId="180" fontId="61" fillId="0" borderId="51" xfId="14" applyNumberFormat="1" applyFont="1" applyFill="1" applyBorder="1" applyAlignment="1">
      <alignment horizontal="right" vertical="center" shrinkToFit="1"/>
    </xf>
    <xf numFmtId="49" fontId="46" fillId="0" borderId="51" xfId="14" applyNumberFormat="1" applyFont="1" applyFill="1" applyBorder="1" applyAlignment="1">
      <alignment horizontal="center" vertical="center" wrapText="1" shrinkToFit="1"/>
    </xf>
    <xf numFmtId="49" fontId="46" fillId="0" borderId="19" xfId="14" applyNumberFormat="1" applyFont="1" applyFill="1" applyBorder="1" applyAlignment="1">
      <alignment horizontal="center" vertical="center" wrapText="1" shrinkToFit="1"/>
    </xf>
    <xf numFmtId="49" fontId="69" fillId="0" borderId="60" xfId="14" applyNumberFormat="1" applyFont="1" applyFill="1" applyBorder="1" applyAlignment="1">
      <alignment horizontal="center" vertical="center" shrinkToFit="1"/>
    </xf>
    <xf numFmtId="180" fontId="61" fillId="0" borderId="18" xfId="14" applyNumberFormat="1" applyFont="1" applyFill="1" applyBorder="1" applyAlignment="1">
      <alignment horizontal="center" vertical="center" shrinkToFit="1"/>
    </xf>
    <xf numFmtId="49" fontId="62" fillId="0" borderId="18" xfId="14" applyNumberFormat="1" applyFont="1" applyFill="1" applyBorder="1" applyAlignment="1">
      <alignment horizontal="center" vertical="center" shrinkToFit="1"/>
    </xf>
    <xf numFmtId="180" fontId="62" fillId="0" borderId="18" xfId="14" applyNumberFormat="1" applyFont="1" applyFill="1" applyBorder="1" applyAlignment="1">
      <alignment horizontal="right" vertical="center" wrapText="1" shrinkToFit="1"/>
    </xf>
    <xf numFmtId="49" fontId="46" fillId="0" borderId="51" xfId="0" applyNumberFormat="1" applyFont="1" applyFill="1" applyBorder="1" applyAlignment="1">
      <alignment horizontal="center" wrapText="1" shrinkToFit="1"/>
    </xf>
    <xf numFmtId="49" fontId="46" fillId="0" borderId="19" xfId="0" applyNumberFormat="1" applyFont="1" applyFill="1" applyBorder="1" applyAlignment="1">
      <alignment horizontal="center" wrapText="1" shrinkToFit="1"/>
    </xf>
    <xf numFmtId="49" fontId="62" fillId="0" borderId="18" xfId="14" applyNumberFormat="1" applyFont="1" applyFill="1" applyBorder="1" applyAlignment="1" applyProtection="1">
      <alignment horizontal="center" vertical="center" shrinkToFit="1"/>
    </xf>
    <xf numFmtId="49" fontId="34" fillId="0" borderId="51" xfId="14" applyNumberFormat="1" applyFont="1" applyFill="1" applyBorder="1" applyAlignment="1" applyProtection="1">
      <alignment horizontal="center" vertical="center" shrinkToFit="1"/>
    </xf>
    <xf numFmtId="49" fontId="34" fillId="0" borderId="19" xfId="14" applyNumberFormat="1" applyFont="1" applyFill="1" applyBorder="1" applyAlignment="1" applyProtection="1">
      <alignment horizontal="center" vertical="center" shrinkToFit="1"/>
    </xf>
    <xf numFmtId="49" fontId="34" fillId="0" borderId="20" xfId="14" applyNumberFormat="1" applyFont="1" applyFill="1" applyBorder="1" applyAlignment="1" applyProtection="1">
      <alignment horizontal="center" vertical="center" shrinkToFit="1"/>
    </xf>
    <xf numFmtId="49" fontId="34" fillId="0" borderId="31" xfId="14" applyNumberFormat="1" applyFont="1" applyFill="1" applyBorder="1" applyAlignment="1" applyProtection="1">
      <alignment horizontal="center" vertical="center" shrinkToFit="1"/>
    </xf>
    <xf numFmtId="49" fontId="34" fillId="0" borderId="21" xfId="14" applyNumberFormat="1" applyFont="1" applyFill="1" applyBorder="1" applyAlignment="1" applyProtection="1">
      <alignment horizontal="center" vertical="center" shrinkToFit="1"/>
    </xf>
    <xf numFmtId="180" fontId="61" fillId="0" borderId="20" xfId="14" applyNumberFormat="1" applyFont="1" applyFill="1" applyBorder="1" applyAlignment="1">
      <alignment horizontal="center" vertical="center" shrinkToFit="1"/>
    </xf>
    <xf numFmtId="180" fontId="61" fillId="0" borderId="31" xfId="14" applyNumberFormat="1" applyFont="1" applyFill="1" applyBorder="1" applyAlignment="1">
      <alignment horizontal="center" vertical="center" shrinkToFit="1"/>
    </xf>
    <xf numFmtId="180" fontId="61" fillId="0" borderId="21" xfId="14" applyNumberFormat="1" applyFont="1" applyFill="1" applyBorder="1" applyAlignment="1">
      <alignment horizontal="center" vertical="center" shrinkToFit="1"/>
    </xf>
    <xf numFmtId="180" fontId="61" fillId="0" borderId="20" xfId="14" applyNumberFormat="1" applyFont="1" applyFill="1" applyBorder="1" applyAlignment="1">
      <alignment horizontal="right" vertical="center" shrinkToFit="1"/>
    </xf>
    <xf numFmtId="180" fontId="61" fillId="0" borderId="31" xfId="14" applyNumberFormat="1" applyFont="1" applyFill="1" applyBorder="1" applyAlignment="1">
      <alignment horizontal="right" vertical="center" shrinkToFit="1"/>
    </xf>
    <xf numFmtId="49" fontId="46" fillId="0" borderId="31" xfId="0" applyNumberFormat="1" applyFont="1" applyFill="1" applyBorder="1" applyAlignment="1">
      <alignment horizontal="center" wrapText="1" shrinkToFit="1"/>
    </xf>
    <xf numFmtId="49" fontId="46" fillId="0" borderId="21" xfId="0" applyNumberFormat="1" applyFont="1" applyFill="1" applyBorder="1" applyAlignment="1">
      <alignment horizontal="center" wrapText="1" shrinkToFit="1"/>
    </xf>
    <xf numFmtId="49" fontId="34" fillId="0" borderId="62" xfId="14" applyNumberFormat="1" applyFont="1" applyFill="1" applyBorder="1" applyAlignment="1">
      <alignment horizontal="center" vertical="center" shrinkToFit="1"/>
    </xf>
    <xf numFmtId="49" fontId="34" fillId="0" borderId="22" xfId="14" applyNumberFormat="1" applyFont="1" applyFill="1" applyBorder="1" applyAlignment="1">
      <alignment horizontal="center" vertical="center" shrinkToFit="1"/>
    </xf>
    <xf numFmtId="49" fontId="34" fillId="0" borderId="9" xfId="14" applyNumberFormat="1" applyFont="1" applyFill="1" applyBorder="1" applyAlignment="1">
      <alignment horizontal="center" vertical="center" shrinkToFit="1"/>
    </xf>
    <xf numFmtId="180" fontId="64" fillId="0" borderId="18" xfId="14" applyNumberFormat="1" applyFont="1" applyFill="1" applyBorder="1" applyAlignment="1">
      <alignment horizontal="center" vertical="center" wrapText="1" shrinkToFit="1"/>
    </xf>
    <xf numFmtId="0" fontId="0" fillId="0" borderId="51" xfId="0" applyBorder="1">
      <alignment vertical="center"/>
    </xf>
    <xf numFmtId="0" fontId="0" fillId="0" borderId="19" xfId="0" applyBorder="1">
      <alignment vertical="center"/>
    </xf>
    <xf numFmtId="180" fontId="34" fillId="0" borderId="18" xfId="14" applyNumberFormat="1" applyFont="1" applyFill="1" applyBorder="1" applyAlignment="1">
      <alignment horizontal="right" vertical="center" shrinkToFit="1"/>
    </xf>
    <xf numFmtId="180" fontId="34" fillId="0" borderId="51" xfId="14" applyNumberFormat="1" applyFont="1" applyFill="1" applyBorder="1" applyAlignment="1">
      <alignment horizontal="right" vertical="center" shrinkToFit="1"/>
    </xf>
    <xf numFmtId="49" fontId="70" fillId="0" borderId="60" xfId="14" applyNumberFormat="1" applyFont="1" applyFill="1" applyBorder="1" applyAlignment="1">
      <alignment horizontal="center" vertical="center" wrapText="1" shrinkToFit="1"/>
    </xf>
    <xf numFmtId="49" fontId="39" fillId="0" borderId="25" xfId="14" applyNumberFormat="1" applyFont="1" applyFill="1" applyBorder="1" applyAlignment="1">
      <alignment horizontal="center" vertical="center" shrinkToFit="1"/>
    </xf>
    <xf numFmtId="49" fontId="39" fillId="0" borderId="61" xfId="14" applyNumberFormat="1" applyFont="1" applyFill="1" applyBorder="1" applyAlignment="1">
      <alignment horizontal="center" vertical="center" shrinkToFit="1"/>
    </xf>
    <xf numFmtId="49" fontId="39" fillId="0" borderId="62" xfId="14" applyNumberFormat="1" applyFont="1" applyFill="1" applyBorder="1" applyAlignment="1">
      <alignment horizontal="center" vertical="center" shrinkToFit="1"/>
    </xf>
    <xf numFmtId="49" fontId="39" fillId="0" borderId="22" xfId="14" applyNumberFormat="1" applyFont="1" applyFill="1" applyBorder="1" applyAlignment="1">
      <alignment horizontal="center" vertical="center" shrinkToFit="1"/>
    </xf>
    <xf numFmtId="49" fontId="39" fillId="0" borderId="9" xfId="14" applyNumberFormat="1" applyFont="1" applyFill="1" applyBorder="1" applyAlignment="1">
      <alignment horizontal="center" vertical="center" shrinkToFit="1"/>
    </xf>
    <xf numFmtId="49" fontId="31" fillId="0" borderId="28" xfId="14" applyNumberFormat="1" applyFont="1" applyFill="1" applyBorder="1" applyAlignment="1">
      <alignment horizontal="center" shrinkToFit="1"/>
    </xf>
    <xf numFmtId="180" fontId="34" fillId="0" borderId="20" xfId="14" applyNumberFormat="1" applyFont="1" applyFill="1" applyBorder="1" applyAlignment="1">
      <alignment horizontal="center" vertical="center" shrinkToFit="1"/>
    </xf>
    <xf numFmtId="180" fontId="34" fillId="0" borderId="31" xfId="14" applyNumberFormat="1" applyFont="1" applyFill="1" applyBorder="1" applyAlignment="1">
      <alignment horizontal="center" vertical="center" shrinkToFit="1"/>
    </xf>
    <xf numFmtId="180" fontId="34" fillId="0" borderId="21" xfId="14" applyNumberFormat="1" applyFont="1" applyFill="1" applyBorder="1" applyAlignment="1">
      <alignment horizontal="center" vertical="center" shrinkToFit="1"/>
    </xf>
    <xf numFmtId="49" fontId="37" fillId="0" borderId="20" xfId="14" applyNumberFormat="1" applyFont="1" applyFill="1" applyBorder="1" applyAlignment="1">
      <alignment horizontal="right" vertical="center" shrinkToFit="1"/>
    </xf>
    <xf numFmtId="49" fontId="37" fillId="0" borderId="31" xfId="14" applyNumberFormat="1" applyFont="1" applyFill="1" applyBorder="1" applyAlignment="1">
      <alignment horizontal="right" vertical="center" shrinkToFit="1"/>
    </xf>
    <xf numFmtId="182" fontId="41" fillId="0" borderId="0" xfId="14" applyNumberFormat="1" applyFont="1" applyFill="1" applyBorder="1" applyAlignment="1">
      <alignment horizontal="center"/>
    </xf>
    <xf numFmtId="49" fontId="67" fillId="0" borderId="0" xfId="14" applyNumberFormat="1" applyFont="1" applyFill="1" applyBorder="1" applyAlignment="1">
      <alignment horizontal="center" wrapText="1"/>
    </xf>
    <xf numFmtId="49" fontId="93" fillId="0" borderId="25" xfId="14" applyNumberFormat="1" applyFont="1" applyFill="1" applyBorder="1" applyAlignment="1">
      <alignment horizontal="center" wrapText="1"/>
    </xf>
    <xf numFmtId="49" fontId="67" fillId="0" borderId="0" xfId="14" applyNumberFormat="1" applyFont="1" applyFill="1" applyBorder="1" applyAlignment="1">
      <alignment horizontal="left" wrapText="1"/>
    </xf>
    <xf numFmtId="49" fontId="93" fillId="0" borderId="51" xfId="14" applyNumberFormat="1" applyFont="1" applyFill="1" applyBorder="1" applyAlignment="1">
      <alignment horizontal="center" wrapText="1"/>
    </xf>
    <xf numFmtId="49" fontId="41" fillId="0" borderId="0" xfId="14" applyNumberFormat="1" applyFont="1" applyFill="1" applyBorder="1" applyAlignment="1">
      <alignment horizontal="left" vertical="top" wrapText="1"/>
    </xf>
    <xf numFmtId="49" fontId="117" fillId="0" borderId="8" xfId="14" applyNumberFormat="1" applyFont="1" applyFill="1" applyBorder="1" applyAlignment="1">
      <alignment horizontal="center" vertical="top" shrinkToFit="1"/>
    </xf>
    <xf numFmtId="49" fontId="117" fillId="0" borderId="22" xfId="14" applyNumberFormat="1" applyFont="1" applyFill="1" applyBorder="1" applyAlignment="1">
      <alignment horizontal="center" vertical="top" shrinkToFit="1"/>
    </xf>
    <xf numFmtId="49" fontId="42" fillId="0" borderId="0" xfId="14" applyNumberFormat="1" applyFont="1" applyFill="1" applyBorder="1" applyAlignment="1">
      <alignment horizontal="center" wrapText="1" shrinkToFit="1"/>
    </xf>
    <xf numFmtId="49" fontId="36" fillId="0" borderId="22" xfId="14" applyNumberFormat="1" applyFont="1" applyFill="1" applyBorder="1" applyAlignment="1">
      <alignment horizontal="center" vertical="top" wrapText="1" shrinkToFit="1"/>
    </xf>
    <xf numFmtId="178" fontId="34" fillId="0" borderId="57" xfId="14" applyNumberFormat="1" applyFont="1" applyFill="1" applyBorder="1" applyAlignment="1">
      <alignment horizontal="center" vertical="center" shrinkToFit="1"/>
    </xf>
    <xf numFmtId="178" fontId="34" fillId="0" borderId="11" xfId="14" applyNumberFormat="1" applyFont="1" applyFill="1" applyBorder="1" applyAlignment="1">
      <alignment horizontal="center" vertical="center" shrinkToFit="1"/>
    </xf>
    <xf numFmtId="178" fontId="34" fillId="0" borderId="58" xfId="14" applyNumberFormat="1" applyFont="1" applyFill="1" applyBorder="1" applyAlignment="1">
      <alignment horizontal="center" vertical="center" shrinkToFit="1"/>
    </xf>
    <xf numFmtId="178" fontId="34" fillId="0" borderId="65" xfId="14" applyNumberFormat="1" applyFont="1" applyFill="1" applyBorder="1" applyAlignment="1">
      <alignment horizontal="center" vertical="center" shrinkToFit="1"/>
    </xf>
    <xf numFmtId="178" fontId="34" fillId="0" borderId="22" xfId="14" applyNumberFormat="1" applyFont="1" applyFill="1" applyBorder="1" applyAlignment="1">
      <alignment horizontal="center" vertical="center" shrinkToFit="1"/>
    </xf>
    <xf numFmtId="178" fontId="34" fillId="0" borderId="9" xfId="14" applyNumberFormat="1" applyFont="1" applyFill="1" applyBorder="1" applyAlignment="1">
      <alignment horizontal="center" vertical="center" shrinkToFit="1"/>
    </xf>
    <xf numFmtId="178" fontId="34" fillId="0" borderId="57" xfId="14" applyNumberFormat="1" applyFont="1" applyFill="1" applyBorder="1" applyAlignment="1">
      <alignment horizontal="center" shrinkToFit="1"/>
    </xf>
    <xf numFmtId="178" fontId="34" fillId="0" borderId="11" xfId="14" applyNumberFormat="1" applyFont="1" applyFill="1" applyBorder="1" applyAlignment="1">
      <alignment horizontal="center" shrinkToFit="1"/>
    </xf>
    <xf numFmtId="178" fontId="34" fillId="0" borderId="62" xfId="14" applyNumberFormat="1" applyFont="1" applyFill="1" applyBorder="1" applyAlignment="1">
      <alignment horizontal="center" shrinkToFit="1"/>
    </xf>
    <xf numFmtId="178" fontId="34" fillId="0" borderId="22" xfId="14" applyNumberFormat="1" applyFont="1" applyFill="1" applyBorder="1" applyAlignment="1">
      <alignment horizontal="center" shrinkToFit="1"/>
    </xf>
    <xf numFmtId="178" fontId="34" fillId="0" borderId="0" xfId="14" applyNumberFormat="1" applyFont="1" applyFill="1" applyBorder="1" applyAlignment="1">
      <alignment horizontal="center" wrapText="1" shrinkToFit="1"/>
    </xf>
    <xf numFmtId="178" fontId="34" fillId="0" borderId="54" xfId="14" applyNumberFormat="1" applyFont="1" applyFill="1" applyBorder="1" applyAlignment="1">
      <alignment horizontal="center" shrinkToFit="1"/>
    </xf>
    <xf numFmtId="178" fontId="34" fillId="0" borderId="9" xfId="14" applyNumberFormat="1" applyFont="1" applyFill="1" applyBorder="1" applyAlignment="1">
      <alignment horizontal="center" shrinkToFit="1"/>
    </xf>
    <xf numFmtId="178" fontId="36" fillId="0" borderId="7" xfId="14" applyNumberFormat="1" applyFont="1" applyFill="1" applyBorder="1" applyAlignment="1">
      <alignment horizontal="center" wrapText="1" shrinkToFit="1"/>
    </xf>
    <xf numFmtId="178" fontId="36" fillId="0" borderId="0" xfId="14" applyNumberFormat="1" applyFont="1" applyFill="1" applyBorder="1" applyAlignment="1">
      <alignment horizontal="center" shrinkToFit="1"/>
    </xf>
    <xf numFmtId="178" fontId="42" fillId="0" borderId="8" xfId="14" applyNumberFormat="1" applyFont="1" applyFill="1" applyBorder="1" applyAlignment="1">
      <alignment horizontal="center" vertical="center" wrapText="1" shrinkToFit="1"/>
    </xf>
    <xf numFmtId="178" fontId="42" fillId="0" borderId="22" xfId="14" applyNumberFormat="1" applyFont="1" applyFill="1" applyBorder="1" applyAlignment="1">
      <alignment horizontal="center" vertical="center" shrinkToFit="1"/>
    </xf>
    <xf numFmtId="178" fontId="31" fillId="0" borderId="57" xfId="14" applyNumberFormat="1" applyFont="1" applyFill="1" applyBorder="1" applyAlignment="1">
      <alignment horizontal="center" vertical="center" shrinkToFit="1"/>
    </xf>
    <xf numFmtId="178" fontId="31" fillId="0" borderId="11" xfId="14" applyNumberFormat="1" applyFont="1" applyFill="1" applyBorder="1" applyAlignment="1">
      <alignment horizontal="center" vertical="center" shrinkToFit="1"/>
    </xf>
    <xf numFmtId="178" fontId="31" fillId="0" borderId="62" xfId="14" applyNumberFormat="1" applyFont="1" applyFill="1" applyBorder="1" applyAlignment="1">
      <alignment horizontal="center" vertical="center" shrinkToFit="1"/>
    </xf>
    <xf numFmtId="178" fontId="31" fillId="0" borderId="22" xfId="14" applyNumberFormat="1" applyFont="1" applyFill="1" applyBorder="1" applyAlignment="1">
      <alignment horizontal="center" vertical="center" shrinkToFit="1"/>
    </xf>
    <xf numFmtId="178" fontId="36" fillId="0" borderId="8" xfId="14" applyNumberFormat="1" applyFont="1" applyFill="1" applyBorder="1" applyAlignment="1">
      <alignment horizontal="center" shrinkToFit="1"/>
    </xf>
    <xf numFmtId="178" fontId="36" fillId="0" borderId="22" xfId="14" applyNumberFormat="1" applyFont="1" applyFill="1" applyBorder="1" applyAlignment="1">
      <alignment horizontal="center" shrinkToFit="1"/>
    </xf>
    <xf numFmtId="178" fontId="34" fillId="0" borderId="11" xfId="14" applyNumberFormat="1" applyFont="1" applyFill="1" applyBorder="1" applyAlignment="1">
      <alignment horizontal="center" wrapText="1" shrinkToFit="1"/>
    </xf>
    <xf numFmtId="178" fontId="34" fillId="0" borderId="58" xfId="14" applyNumberFormat="1" applyFont="1" applyFill="1" applyBorder="1" applyAlignment="1">
      <alignment horizontal="center" shrinkToFit="1"/>
    </xf>
    <xf numFmtId="49" fontId="52" fillId="8" borderId="57" xfId="14" applyNumberFormat="1" applyFont="1" applyFill="1" applyBorder="1" applyAlignment="1">
      <alignment horizontal="center" vertical="center" wrapText="1" shrinkToFit="1"/>
    </xf>
    <xf numFmtId="49" fontId="52" fillId="8" borderId="58" xfId="14" applyNumberFormat="1" applyFont="1" applyFill="1" applyBorder="1" applyAlignment="1">
      <alignment horizontal="center" vertical="center" wrapText="1" shrinkToFit="1"/>
    </xf>
    <xf numFmtId="49" fontId="52" fillId="8" borderId="62" xfId="14" applyNumberFormat="1" applyFont="1" applyFill="1" applyBorder="1" applyAlignment="1">
      <alignment horizontal="center" vertical="center" wrapText="1" shrinkToFit="1"/>
    </xf>
    <xf numFmtId="49" fontId="52" fillId="8" borderId="9" xfId="14" applyNumberFormat="1" applyFont="1" applyFill="1" applyBorder="1" applyAlignment="1">
      <alignment horizontal="center" vertical="center" wrapText="1" shrinkToFit="1"/>
    </xf>
    <xf numFmtId="49" fontId="63" fillId="8" borderId="57" xfId="14" applyNumberFormat="1" applyFont="1" applyFill="1" applyBorder="1" applyAlignment="1">
      <alignment horizontal="center" vertical="center" wrapText="1" shrinkToFit="1"/>
    </xf>
    <xf numFmtId="49" fontId="63" fillId="8" borderId="11" xfId="14" applyNumberFormat="1" applyFont="1" applyFill="1" applyBorder="1" applyAlignment="1">
      <alignment horizontal="center" vertical="center" wrapText="1" shrinkToFit="1"/>
    </xf>
    <xf numFmtId="49" fontId="63" fillId="8" borderId="58" xfId="14" applyNumberFormat="1" applyFont="1" applyFill="1" applyBorder="1" applyAlignment="1">
      <alignment horizontal="center" vertical="center" wrapText="1" shrinkToFit="1"/>
    </xf>
    <xf numFmtId="49" fontId="63" fillId="8" borderId="62" xfId="14" applyNumberFormat="1" applyFont="1" applyFill="1" applyBorder="1" applyAlignment="1">
      <alignment horizontal="center" vertical="center" wrapText="1" shrinkToFit="1"/>
    </xf>
    <xf numFmtId="49" fontId="63" fillId="8" borderId="22" xfId="14" applyNumberFormat="1" applyFont="1" applyFill="1" applyBorder="1" applyAlignment="1">
      <alignment horizontal="center" vertical="center" wrapText="1" shrinkToFit="1"/>
    </xf>
    <xf numFmtId="49" fontId="63" fillId="8" borderId="9" xfId="14" applyNumberFormat="1" applyFont="1" applyFill="1" applyBorder="1" applyAlignment="1">
      <alignment horizontal="center" vertical="center" wrapText="1" shrinkToFit="1"/>
    </xf>
    <xf numFmtId="49" fontId="41" fillId="0" borderId="22" xfId="14" applyNumberFormat="1" applyFont="1" applyFill="1" applyBorder="1" applyAlignment="1">
      <alignment horizontal="center" vertical="top" shrinkToFit="1"/>
    </xf>
    <xf numFmtId="0" fontId="65" fillId="0" borderId="57" xfId="14" applyNumberFormat="1" applyFont="1" applyFill="1" applyBorder="1" applyAlignment="1">
      <alignment horizontal="center" vertical="center" shrinkToFit="1"/>
    </xf>
    <xf numFmtId="0" fontId="65" fillId="0" borderId="11" xfId="14" applyNumberFormat="1" applyFont="1" applyFill="1" applyBorder="1" applyAlignment="1">
      <alignment horizontal="center" vertical="center" shrinkToFit="1"/>
    </xf>
    <xf numFmtId="0" fontId="65" fillId="0" borderId="58" xfId="14" applyNumberFormat="1" applyFont="1" applyFill="1" applyBorder="1" applyAlignment="1">
      <alignment horizontal="center" vertical="center" shrinkToFit="1"/>
    </xf>
    <xf numFmtId="0" fontId="65" fillId="0" borderId="62" xfId="14" applyNumberFormat="1" applyFont="1" applyFill="1" applyBorder="1" applyAlignment="1">
      <alignment horizontal="center" vertical="center" shrinkToFit="1"/>
    </xf>
    <xf numFmtId="0" fontId="65" fillId="0" borderId="22" xfId="14" applyNumberFormat="1" applyFont="1" applyFill="1" applyBorder="1" applyAlignment="1">
      <alignment horizontal="center" vertical="center" shrinkToFit="1"/>
    </xf>
    <xf numFmtId="0" fontId="65" fillId="0" borderId="9" xfId="14" applyNumberFormat="1" applyFont="1" applyFill="1" applyBorder="1" applyAlignment="1">
      <alignment horizontal="center" vertical="center" shrinkToFit="1"/>
    </xf>
    <xf numFmtId="49" fontId="52" fillId="0" borderId="8" xfId="14" applyNumberFormat="1" applyFont="1" applyFill="1" applyBorder="1" applyAlignment="1">
      <alignment horizontal="left" vertical="center" wrapText="1" shrinkToFit="1"/>
    </xf>
    <xf numFmtId="49" fontId="41" fillId="0" borderId="22" xfId="14" applyNumberFormat="1" applyFont="1" applyFill="1" applyBorder="1" applyAlignment="1">
      <alignment horizontal="left" vertical="center" shrinkToFit="1"/>
    </xf>
    <xf numFmtId="49" fontId="34" fillId="0" borderId="57" xfId="14" applyNumberFormat="1" applyFont="1" applyFill="1" applyBorder="1" applyAlignment="1">
      <alignment horizontal="center" vertical="center" shrinkToFit="1"/>
    </xf>
    <xf numFmtId="49" fontId="34" fillId="0" borderId="11" xfId="14" applyNumberFormat="1" applyFont="1" applyFill="1" applyBorder="1" applyAlignment="1">
      <alignment horizontal="center" vertical="center" shrinkToFit="1"/>
    </xf>
    <xf numFmtId="0" fontId="36" fillId="7" borderId="67" xfId="11" applyFont="1" applyFill="1" applyBorder="1" applyAlignment="1">
      <alignment horizontal="center" shrinkToFit="1"/>
    </xf>
    <xf numFmtId="0" fontId="117" fillId="8" borderId="28" xfId="11" applyFont="1" applyFill="1" applyBorder="1" applyAlignment="1">
      <alignment horizontal="center" wrapText="1" shrinkToFit="1"/>
    </xf>
    <xf numFmtId="0" fontId="117" fillId="8" borderId="66" xfId="11" applyFont="1" applyFill="1" applyBorder="1" applyAlignment="1">
      <alignment horizontal="center" wrapText="1" shrinkToFit="1"/>
    </xf>
    <xf numFmtId="178" fontId="117" fillId="0" borderId="53" xfId="14" applyNumberFormat="1" applyFont="1" applyFill="1" applyBorder="1" applyAlignment="1">
      <alignment horizontal="center" vertical="center" wrapText="1" shrinkToFit="1"/>
    </xf>
    <xf numFmtId="178" fontId="159" fillId="0" borderId="11" xfId="14" applyNumberFormat="1" applyFont="1" applyFill="1" applyBorder="1" applyAlignment="1">
      <alignment horizontal="center" vertical="center" shrinkToFit="1"/>
    </xf>
    <xf numFmtId="178" fontId="159" fillId="0" borderId="58" xfId="14" applyNumberFormat="1" applyFont="1" applyFill="1" applyBorder="1" applyAlignment="1">
      <alignment horizontal="center" vertical="center" shrinkToFit="1"/>
    </xf>
    <xf numFmtId="178" fontId="159" fillId="0" borderId="22" xfId="14" applyNumberFormat="1" applyFont="1" applyFill="1" applyBorder="1" applyAlignment="1">
      <alignment horizontal="center" vertical="center" shrinkToFit="1"/>
    </xf>
    <xf numFmtId="178" fontId="159" fillId="0" borderId="9" xfId="14" applyNumberFormat="1" applyFont="1" applyFill="1" applyBorder="1" applyAlignment="1">
      <alignment horizontal="center" vertical="center" shrinkToFit="1"/>
    </xf>
    <xf numFmtId="178" fontId="159" fillId="0" borderId="57" xfId="14" applyNumberFormat="1" applyFont="1" applyFill="1" applyBorder="1" applyAlignment="1">
      <alignment horizontal="center" vertical="center" shrinkToFit="1"/>
    </xf>
    <xf numFmtId="178" fontId="159" fillId="0" borderId="62" xfId="14" applyNumberFormat="1" applyFont="1" applyFill="1" applyBorder="1" applyAlignment="1">
      <alignment horizontal="center" vertical="center" shrinkToFit="1"/>
    </xf>
    <xf numFmtId="180" fontId="117" fillId="8" borderId="57" xfId="11" applyNumberFormat="1" applyFont="1" applyFill="1" applyBorder="1" applyAlignment="1">
      <alignment horizontal="center" vertical="center" wrapText="1" shrinkToFit="1"/>
    </xf>
    <xf numFmtId="180" fontId="117" fillId="8" borderId="11" xfId="11" applyNumberFormat="1" applyFont="1" applyFill="1" applyBorder="1" applyAlignment="1">
      <alignment horizontal="center" vertical="center" wrapText="1" shrinkToFit="1"/>
    </xf>
    <xf numFmtId="180" fontId="117" fillId="8" borderId="55" xfId="11" applyNumberFormat="1" applyFont="1" applyFill="1" applyBorder="1" applyAlignment="1">
      <alignment horizontal="center" vertical="center" wrapText="1" shrinkToFit="1"/>
    </xf>
    <xf numFmtId="183" fontId="117" fillId="0" borderId="49" xfId="14" applyNumberFormat="1" applyFont="1" applyFill="1" applyBorder="1" applyAlignment="1">
      <alignment horizontal="center" vertical="center" wrapText="1" shrinkToFit="1"/>
    </xf>
    <xf numFmtId="183" fontId="117" fillId="0" borderId="28" xfId="14" applyNumberFormat="1" applyFont="1" applyFill="1" applyBorder="1" applyAlignment="1">
      <alignment horizontal="center" vertical="center" wrapText="1" shrinkToFit="1"/>
    </xf>
    <xf numFmtId="183" fontId="117" fillId="0" borderId="53" xfId="14" applyNumberFormat="1" applyFont="1" applyFill="1" applyBorder="1" applyAlignment="1">
      <alignment horizontal="center" vertical="center" wrapText="1" shrinkToFit="1"/>
    </xf>
    <xf numFmtId="178" fontId="117" fillId="0" borderId="55" xfId="14" applyNumberFormat="1" applyFont="1" applyFill="1" applyBorder="1" applyAlignment="1">
      <alignment horizontal="center" vertical="center" wrapText="1" shrinkToFit="1"/>
    </xf>
    <xf numFmtId="178" fontId="117" fillId="0" borderId="11" xfId="14" applyNumberFormat="1" applyFont="1" applyFill="1" applyBorder="1" applyAlignment="1">
      <alignment horizontal="center" vertical="center" wrapText="1" shrinkToFit="1"/>
    </xf>
    <xf numFmtId="178" fontId="117" fillId="0" borderId="56" xfId="14" applyNumberFormat="1" applyFont="1" applyFill="1" applyBorder="1" applyAlignment="1">
      <alignment horizontal="center" vertical="center" wrapText="1" shrinkToFit="1"/>
    </xf>
    <xf numFmtId="180" fontId="117" fillId="8" borderId="58" xfId="11" applyNumberFormat="1" applyFont="1" applyFill="1" applyBorder="1" applyAlignment="1">
      <alignment horizontal="center" vertical="center" wrapText="1" shrinkToFit="1"/>
    </xf>
    <xf numFmtId="178" fontId="117" fillId="0" borderId="52" xfId="14" applyNumberFormat="1" applyFont="1" applyFill="1" applyBorder="1" applyAlignment="1">
      <alignment horizontal="center" wrapText="1" shrinkToFit="1"/>
    </xf>
    <xf numFmtId="178" fontId="117" fillId="0" borderId="28" xfId="14" applyNumberFormat="1" applyFont="1" applyFill="1" applyBorder="1" applyAlignment="1">
      <alignment horizontal="center" wrapText="1" shrinkToFit="1"/>
    </xf>
    <xf numFmtId="178" fontId="117" fillId="0" borderId="66" xfId="14" applyNumberFormat="1" applyFont="1" applyFill="1" applyBorder="1" applyAlignment="1">
      <alignment horizontal="center" wrapText="1" shrinkToFit="1"/>
    </xf>
    <xf numFmtId="178" fontId="117" fillId="0" borderId="57" xfId="14" applyNumberFormat="1" applyFont="1" applyFill="1" applyBorder="1" applyAlignment="1">
      <alignment horizontal="center" vertical="center" wrapText="1" shrinkToFit="1"/>
    </xf>
    <xf numFmtId="178" fontId="117" fillId="0" borderId="58" xfId="14" applyNumberFormat="1" applyFont="1" applyFill="1" applyBorder="1" applyAlignment="1">
      <alignment horizontal="center" vertical="center" wrapText="1" shrinkToFit="1"/>
    </xf>
    <xf numFmtId="178" fontId="36" fillId="0" borderId="49" xfId="14" applyNumberFormat="1" applyFont="1" applyFill="1" applyBorder="1" applyAlignment="1">
      <alignment horizontal="center" vertical="center" shrinkToFit="1"/>
    </xf>
    <xf numFmtId="178" fontId="36" fillId="0" borderId="28" xfId="14" applyNumberFormat="1" applyFont="1" applyFill="1" applyBorder="1" applyAlignment="1">
      <alignment horizontal="center" vertical="center" shrinkToFit="1"/>
    </xf>
    <xf numFmtId="178" fontId="36" fillId="0" borderId="66" xfId="14" applyNumberFormat="1" applyFont="1" applyFill="1" applyBorder="1" applyAlignment="1">
      <alignment horizontal="center" vertical="center" shrinkToFit="1"/>
    </xf>
    <xf numFmtId="0" fontId="106" fillId="0" borderId="28" xfId="12" applyFont="1" applyFill="1" applyBorder="1" applyAlignment="1">
      <alignment horizontal="center" vertical="center" wrapText="1" shrinkToFit="1"/>
    </xf>
    <xf numFmtId="0" fontId="36" fillId="0" borderId="53" xfId="12" applyFont="1" applyFill="1" applyBorder="1" applyAlignment="1">
      <alignment horizontal="center" vertical="center" shrinkToFit="1"/>
    </xf>
    <xf numFmtId="0" fontId="36" fillId="7" borderId="74" xfId="11" applyFont="1" applyFill="1" applyBorder="1" applyAlignment="1">
      <alignment horizontal="center" wrapText="1" shrinkToFit="1"/>
    </xf>
    <xf numFmtId="0" fontId="36" fillId="7" borderId="74" xfId="11" applyFont="1" applyFill="1" applyBorder="1" applyAlignment="1">
      <alignment horizontal="center" shrinkToFit="1"/>
    </xf>
    <xf numFmtId="0" fontId="36" fillId="7" borderId="75" xfId="11" applyFont="1" applyFill="1" applyBorder="1" applyAlignment="1">
      <alignment horizontal="center" shrinkToFit="1"/>
    </xf>
    <xf numFmtId="0" fontId="41" fillId="7" borderId="76" xfId="11" applyFont="1" applyFill="1" applyBorder="1" applyAlignment="1">
      <alignment horizontal="center" vertical="top" shrinkToFit="1"/>
    </xf>
    <xf numFmtId="0" fontId="41" fillId="7" borderId="77" xfId="11" applyFont="1" applyFill="1" applyBorder="1" applyAlignment="1">
      <alignment horizontal="center" vertical="top" shrinkToFit="1"/>
    </xf>
    <xf numFmtId="0" fontId="41" fillId="7" borderId="78" xfId="11" applyFont="1" applyFill="1" applyBorder="1" applyAlignment="1">
      <alignment horizontal="center" vertical="top" shrinkToFit="1"/>
    </xf>
    <xf numFmtId="0" fontId="41" fillId="7" borderId="62" xfId="11" applyFont="1" applyFill="1" applyBorder="1" applyAlignment="1">
      <alignment horizontal="center" vertical="top" shrinkToFit="1"/>
    </xf>
    <xf numFmtId="0" fontId="41" fillId="7" borderId="22" xfId="11" applyFont="1" applyFill="1" applyBorder="1" applyAlignment="1">
      <alignment horizontal="center" vertical="top" shrinkToFit="1"/>
    </xf>
    <xf numFmtId="0" fontId="41" fillId="7" borderId="10" xfId="11" applyFont="1" applyFill="1" applyBorder="1" applyAlignment="1">
      <alignment horizontal="center" vertical="top" shrinkToFit="1"/>
    </xf>
    <xf numFmtId="0" fontId="36" fillId="7" borderId="71" xfId="11" applyFont="1" applyFill="1" applyBorder="1" applyAlignment="1">
      <alignment horizontal="center" shrinkToFit="1"/>
    </xf>
    <xf numFmtId="0" fontId="36" fillId="7" borderId="72" xfId="11" applyFont="1" applyFill="1" applyBorder="1" applyAlignment="1">
      <alignment horizontal="center" shrinkToFit="1"/>
    </xf>
    <xf numFmtId="0" fontId="36" fillId="7" borderId="70" xfId="11" applyFont="1" applyFill="1" applyBorder="1" applyAlignment="1">
      <alignment horizontal="center" shrinkToFit="1"/>
    </xf>
    <xf numFmtId="0" fontId="36" fillId="7" borderId="73" xfId="11" applyFont="1" applyFill="1" applyBorder="1" applyAlignment="1">
      <alignment horizontal="center" shrinkToFit="1"/>
    </xf>
    <xf numFmtId="0" fontId="157" fillId="8" borderId="22" xfId="11" applyFont="1" applyFill="1" applyBorder="1" applyAlignment="1">
      <alignment horizontal="left" wrapText="1" shrinkToFit="1"/>
    </xf>
    <xf numFmtId="0" fontId="36" fillId="0" borderId="47" xfId="12" applyFont="1" applyFill="1" applyBorder="1" applyAlignment="1">
      <alignment horizontal="center" vertical="center" wrapText="1" shrinkToFit="1"/>
    </xf>
    <xf numFmtId="178" fontId="116" fillId="0" borderId="55" xfId="14" applyNumberFormat="1" applyFont="1" applyFill="1" applyBorder="1" applyAlignment="1">
      <alignment horizontal="center" vertical="center" wrapText="1" shrinkToFit="1"/>
    </xf>
    <xf numFmtId="178" fontId="116" fillId="0" borderId="11" xfId="14" applyNumberFormat="1" applyFont="1" applyFill="1" applyBorder="1" applyAlignment="1">
      <alignment horizontal="center" vertical="center" wrapText="1" shrinkToFit="1"/>
    </xf>
    <xf numFmtId="178" fontId="116" fillId="0" borderId="56" xfId="14" applyNumberFormat="1" applyFont="1" applyFill="1" applyBorder="1" applyAlignment="1">
      <alignment horizontal="center" vertical="center" wrapText="1" shrinkToFit="1"/>
    </xf>
    <xf numFmtId="178" fontId="116" fillId="0" borderId="8" xfId="14" applyNumberFormat="1" applyFont="1" applyFill="1" applyBorder="1" applyAlignment="1">
      <alignment horizontal="center" vertical="center" wrapText="1" shrinkToFit="1"/>
    </xf>
    <xf numFmtId="178" fontId="116" fillId="0" borderId="22" xfId="14" applyNumberFormat="1" applyFont="1" applyFill="1" applyBorder="1" applyAlignment="1">
      <alignment horizontal="center" vertical="center" wrapText="1" shrinkToFit="1"/>
    </xf>
    <xf numFmtId="178" fontId="116" fillId="0" borderId="10" xfId="14" applyNumberFormat="1" applyFont="1" applyFill="1" applyBorder="1" applyAlignment="1">
      <alignment horizontal="center" vertical="center" wrapText="1" shrinkToFit="1"/>
    </xf>
    <xf numFmtId="0" fontId="36" fillId="8" borderId="0" xfId="11" applyFont="1" applyFill="1" applyBorder="1" applyAlignment="1">
      <alignment horizontal="left" shrinkToFit="1"/>
    </xf>
    <xf numFmtId="0" fontId="41" fillId="0" borderId="0" xfId="16" applyFont="1" applyBorder="1" applyAlignment="1">
      <alignment horizontal="center" vertical="center"/>
    </xf>
    <xf numFmtId="49" fontId="70" fillId="0" borderId="13" xfId="14" applyNumberFormat="1" applyFont="1" applyFill="1" applyBorder="1" applyAlignment="1">
      <alignment horizontal="center" vertical="center" wrapText="1"/>
    </xf>
    <xf numFmtId="0" fontId="70" fillId="0" borderId="13" xfId="14" applyNumberFormat="1" applyFont="1" applyFill="1" applyBorder="1" applyAlignment="1">
      <alignment horizontal="center" vertical="center" wrapText="1"/>
    </xf>
    <xf numFmtId="49" fontId="67" fillId="0" borderId="13" xfId="14" applyNumberFormat="1" applyFont="1" applyFill="1" applyBorder="1" applyAlignment="1" applyProtection="1">
      <alignment horizontal="center" wrapText="1"/>
      <protection hidden="1"/>
    </xf>
    <xf numFmtId="49" fontId="70" fillId="0" borderId="17" xfId="14" applyNumberFormat="1" applyFont="1" applyFill="1" applyBorder="1" applyAlignment="1">
      <alignment horizontal="center" vertical="center" shrinkToFit="1"/>
    </xf>
    <xf numFmtId="49" fontId="39" fillId="0" borderId="17" xfId="14" applyNumberFormat="1" applyFont="1" applyFill="1" applyBorder="1" applyAlignment="1">
      <alignment horizontal="center" vertical="center" shrinkToFit="1"/>
    </xf>
    <xf numFmtId="0" fontId="83" fillId="0" borderId="17" xfId="14" quotePrefix="1" applyNumberFormat="1" applyFont="1" applyFill="1" applyBorder="1" applyAlignment="1">
      <alignment horizontal="center" vertical="center" shrinkToFit="1"/>
    </xf>
    <xf numFmtId="0" fontId="39" fillId="0" borderId="32" xfId="14" applyNumberFormat="1" applyFont="1" applyFill="1" applyBorder="1" applyAlignment="1">
      <alignment horizontal="center" vertical="center" shrinkToFit="1"/>
    </xf>
    <xf numFmtId="185" fontId="70" fillId="0" borderId="69" xfId="14" applyNumberFormat="1" applyFont="1" applyFill="1" applyBorder="1" applyAlignment="1">
      <alignment horizontal="center" vertical="center" shrinkToFit="1"/>
    </xf>
    <xf numFmtId="0" fontId="70" fillId="0" borderId="115" xfId="14" applyNumberFormat="1" applyFont="1" applyFill="1" applyBorder="1" applyAlignment="1">
      <alignment horizontal="center" vertical="center" shrinkToFit="1"/>
    </xf>
    <xf numFmtId="49" fontId="21" fillId="0" borderId="33" xfId="0" applyNumberFormat="1" applyFont="1" applyBorder="1" applyAlignment="1">
      <alignment horizontal="center" vertical="center" shrinkToFit="1"/>
    </xf>
    <xf numFmtId="49" fontId="21" fillId="0" borderId="34" xfId="0" applyNumberFormat="1" applyFont="1" applyBorder="1" applyAlignment="1">
      <alignment horizontal="center" vertical="center" shrinkToFit="1"/>
    </xf>
    <xf numFmtId="49" fontId="21" fillId="0" borderId="37" xfId="0" applyNumberFormat="1" applyFont="1" applyBorder="1" applyAlignment="1">
      <alignment horizontal="center" vertical="center" shrinkToFit="1"/>
    </xf>
    <xf numFmtId="49" fontId="31" fillId="0" borderId="0" xfId="14" applyNumberFormat="1" applyFont="1" applyFill="1" applyBorder="1" applyAlignment="1">
      <alignment horizontal="left" vertical="center" shrinkToFit="1"/>
    </xf>
    <xf numFmtId="49" fontId="68" fillId="0" borderId="0" xfId="14" applyNumberFormat="1" applyFont="1" applyFill="1" applyBorder="1" applyAlignment="1">
      <alignment horizontal="left" wrapText="1" shrinkToFit="1"/>
    </xf>
    <xf numFmtId="49" fontId="65" fillId="0" borderId="0" xfId="14" applyNumberFormat="1" applyFont="1" applyFill="1" applyBorder="1" applyAlignment="1">
      <alignment horizontal="center" wrapText="1" shrinkToFit="1"/>
    </xf>
    <xf numFmtId="0" fontId="42" fillId="0" borderId="79" xfId="11" applyFont="1" applyFill="1" applyBorder="1" applyAlignment="1">
      <alignment horizontal="center" vertical="center" shrinkToFit="1"/>
    </xf>
    <xf numFmtId="0" fontId="42" fillId="0" borderId="47" xfId="11" applyFont="1" applyFill="1" applyBorder="1" applyAlignment="1">
      <alignment horizontal="center" vertical="center" shrinkToFit="1"/>
    </xf>
    <xf numFmtId="14" fontId="42" fillId="0" borderId="49" xfId="11" applyNumberFormat="1" applyFont="1" applyFill="1" applyBorder="1" applyAlignment="1">
      <alignment horizontal="center" vertical="center" shrinkToFit="1"/>
    </xf>
    <xf numFmtId="0" fontId="42" fillId="0" borderId="28" xfId="11" applyFont="1" applyFill="1" applyBorder="1" applyAlignment="1">
      <alignment horizontal="center" vertical="center" shrinkToFit="1"/>
    </xf>
    <xf numFmtId="0" fontId="42" fillId="0" borderId="66" xfId="11" applyFont="1" applyFill="1" applyBorder="1" applyAlignment="1">
      <alignment horizontal="center" vertical="center" shrinkToFit="1"/>
    </xf>
    <xf numFmtId="0" fontId="42" fillId="0" borderId="47" xfId="11" applyFont="1" applyFill="1" applyBorder="1" applyAlignment="1">
      <alignment horizontal="center" vertical="center"/>
    </xf>
    <xf numFmtId="0" fontId="42" fillId="0" borderId="80" xfId="11" applyFont="1" applyFill="1" applyBorder="1" applyAlignment="1">
      <alignment horizontal="center" vertical="center"/>
    </xf>
    <xf numFmtId="0" fontId="42" fillId="0" borderId="49" xfId="11" applyFont="1" applyFill="1" applyBorder="1" applyAlignment="1">
      <alignment horizontal="center" vertical="center"/>
    </xf>
    <xf numFmtId="0" fontId="42" fillId="0" borderId="28" xfId="11" applyFont="1" applyFill="1" applyBorder="1" applyAlignment="1">
      <alignment horizontal="center" vertical="center"/>
    </xf>
    <xf numFmtId="0" fontId="42" fillId="0" borderId="66" xfId="11" applyFont="1" applyFill="1" applyBorder="1" applyAlignment="1">
      <alignment horizontal="center" vertical="center"/>
    </xf>
    <xf numFmtId="0" fontId="42" fillId="0" borderId="81" xfId="11" applyFont="1" applyFill="1" applyBorder="1" applyAlignment="1">
      <alignment horizontal="center" vertical="center" shrinkToFit="1"/>
    </xf>
    <xf numFmtId="0" fontId="42" fillId="0" borderId="82" xfId="11" applyFont="1" applyFill="1" applyBorder="1" applyAlignment="1">
      <alignment horizontal="center" vertical="center" shrinkToFit="1"/>
    </xf>
    <xf numFmtId="14" fontId="42" fillId="0" borderId="82" xfId="11" applyNumberFormat="1" applyFont="1" applyFill="1" applyBorder="1" applyAlignment="1">
      <alignment horizontal="center" vertical="center" shrinkToFit="1"/>
    </xf>
    <xf numFmtId="0" fontId="42" fillId="0" borderId="82" xfId="11" applyFont="1" applyFill="1" applyBorder="1" applyAlignment="1">
      <alignment horizontal="center" vertical="center"/>
    </xf>
    <xf numFmtId="0" fontId="42" fillId="0" borderId="83" xfId="11" applyFont="1" applyFill="1" applyBorder="1" applyAlignment="1">
      <alignment horizontal="center" vertical="center"/>
    </xf>
    <xf numFmtId="0" fontId="42" fillId="0" borderId="36" xfId="11" applyFont="1" applyFill="1" applyBorder="1" applyAlignment="1">
      <alignment horizontal="center" vertical="center"/>
    </xf>
    <xf numFmtId="0" fontId="42" fillId="0" borderId="34" xfId="11" applyFont="1" applyFill="1" applyBorder="1" applyAlignment="1">
      <alignment horizontal="center" vertical="center"/>
    </xf>
    <xf numFmtId="0" fontId="42" fillId="0" borderId="35" xfId="11" applyFont="1" applyFill="1" applyBorder="1" applyAlignment="1">
      <alignment horizontal="center" vertical="center"/>
    </xf>
    <xf numFmtId="0" fontId="41" fillId="8" borderId="8" xfId="11" applyFont="1" applyFill="1" applyBorder="1" applyAlignment="1">
      <alignment horizontal="center" vertical="center" wrapText="1" shrinkToFit="1"/>
    </xf>
    <xf numFmtId="0" fontId="41" fillId="8" borderId="22" xfId="11" applyFont="1" applyFill="1" applyBorder="1" applyAlignment="1">
      <alignment horizontal="center" vertical="center" shrinkToFit="1"/>
    </xf>
    <xf numFmtId="0" fontId="113" fillId="0" borderId="30" xfId="22" applyNumberFormat="1" applyFont="1" applyFill="1" applyBorder="1" applyAlignment="1">
      <alignment horizontal="center" vertical="center" wrapText="1" shrinkToFit="1"/>
    </xf>
    <xf numFmtId="0" fontId="107" fillId="0" borderId="47" xfId="22" applyNumberFormat="1" applyFont="1" applyFill="1" applyBorder="1" applyAlignment="1">
      <alignment horizontal="center" vertical="center" shrinkToFit="1"/>
    </xf>
    <xf numFmtId="178" fontId="98" fillId="0" borderId="47" xfId="22" applyNumberFormat="1" applyFont="1" applyFill="1" applyBorder="1" applyAlignment="1">
      <alignment horizontal="center" vertical="center" wrapText="1" shrinkToFit="1"/>
    </xf>
    <xf numFmtId="178" fontId="98" fillId="0" borderId="48" xfId="22" applyNumberFormat="1" applyFont="1" applyFill="1" applyBorder="1" applyAlignment="1">
      <alignment horizontal="center" vertical="center" wrapText="1" shrinkToFit="1"/>
    </xf>
    <xf numFmtId="49" fontId="89" fillId="0" borderId="52" xfId="14" applyNumberFormat="1" applyFont="1" applyFill="1" applyBorder="1" applyAlignment="1">
      <alignment horizontal="center" vertical="center" wrapText="1" shrinkToFit="1"/>
    </xf>
    <xf numFmtId="49" fontId="89" fillId="0" borderId="28" xfId="14" applyNumberFormat="1" applyFont="1" applyFill="1" applyBorder="1" applyAlignment="1">
      <alignment horizontal="center" vertical="center" wrapText="1" shrinkToFit="1"/>
    </xf>
    <xf numFmtId="178" fontId="109" fillId="0" borderId="52" xfId="22" applyNumberFormat="1" applyFont="1" applyFill="1" applyBorder="1" applyAlignment="1">
      <alignment horizontal="center" vertical="center" wrapText="1" shrinkToFit="1"/>
    </xf>
    <xf numFmtId="178" fontId="109" fillId="0" borderId="28" xfId="22" applyNumberFormat="1" applyFont="1" applyFill="1" applyBorder="1" applyAlignment="1">
      <alignment horizontal="center" vertical="center" wrapText="1" shrinkToFit="1"/>
    </xf>
    <xf numFmtId="49" fontId="49" fillId="0" borderId="0" xfId="14" applyNumberFormat="1" applyFont="1" applyFill="1" applyBorder="1" applyAlignment="1">
      <alignment horizontal="center" vertical="center" wrapText="1" shrinkToFit="1"/>
    </xf>
    <xf numFmtId="49" fontId="49" fillId="0" borderId="0" xfId="14" applyNumberFormat="1" applyFont="1" applyFill="1" applyBorder="1" applyAlignment="1">
      <alignment horizontal="center" vertical="center" shrinkToFit="1"/>
    </xf>
    <xf numFmtId="179" fontId="65" fillId="0" borderId="57" xfId="14" applyNumberFormat="1" applyFont="1" applyFill="1" applyBorder="1" applyAlignment="1">
      <alignment horizontal="center" vertical="center" wrapText="1" shrinkToFit="1"/>
    </xf>
    <xf numFmtId="179" fontId="65" fillId="0" borderId="11" xfId="14" applyNumberFormat="1" applyFont="1" applyFill="1" applyBorder="1" applyAlignment="1">
      <alignment horizontal="center" vertical="center" shrinkToFit="1"/>
    </xf>
    <xf numFmtId="179" fontId="65" fillId="0" borderId="58" xfId="14" applyNumberFormat="1" applyFont="1" applyFill="1" applyBorder="1" applyAlignment="1">
      <alignment horizontal="center" vertical="center" shrinkToFit="1"/>
    </xf>
    <xf numFmtId="179" fontId="65" fillId="0" borderId="62" xfId="14" applyNumberFormat="1" applyFont="1" applyFill="1" applyBorder="1" applyAlignment="1">
      <alignment horizontal="center" vertical="center" shrinkToFit="1"/>
    </xf>
    <xf numFmtId="179" fontId="65" fillId="0" borderId="22" xfId="14" applyNumberFormat="1" applyFont="1" applyFill="1" applyBorder="1" applyAlignment="1">
      <alignment horizontal="center" vertical="center" shrinkToFit="1"/>
    </xf>
    <xf numFmtId="179" fontId="65" fillId="0" borderId="9" xfId="14" applyNumberFormat="1" applyFont="1" applyFill="1" applyBorder="1" applyAlignment="1">
      <alignment horizontal="center" vertical="center" shrinkToFit="1"/>
    </xf>
    <xf numFmtId="49" fontId="34" fillId="0" borderId="58" xfId="14" applyNumberFormat="1" applyFont="1" applyFill="1" applyBorder="1" applyAlignment="1">
      <alignment horizontal="center" vertical="center" shrinkToFit="1"/>
    </xf>
    <xf numFmtId="0" fontId="33" fillId="0" borderId="0" xfId="14" applyFont="1" applyFill="1" applyBorder="1" applyAlignment="1">
      <alignment horizontal="center" vertical="center" wrapText="1"/>
    </xf>
    <xf numFmtId="0" fontId="32" fillId="0" borderId="0" xfId="14" applyFont="1" applyFill="1" applyBorder="1" applyAlignment="1">
      <alignment horizontal="left" wrapText="1"/>
    </xf>
    <xf numFmtId="178" fontId="116" fillId="0" borderId="8" xfId="14" applyNumberFormat="1" applyFont="1" applyFill="1" applyBorder="1" applyAlignment="1">
      <alignment horizontal="center" vertical="center" shrinkToFit="1"/>
    </xf>
    <xf numFmtId="178" fontId="116" fillId="0" borderId="22" xfId="14" applyNumberFormat="1" applyFont="1" applyFill="1" applyBorder="1" applyAlignment="1">
      <alignment horizontal="center" vertical="center" shrinkToFit="1"/>
    </xf>
    <xf numFmtId="49" fontId="116" fillId="0" borderId="22" xfId="14" applyNumberFormat="1" applyFont="1" applyFill="1" applyBorder="1" applyAlignment="1">
      <alignment horizontal="center" vertical="center" shrinkToFit="1"/>
    </xf>
    <xf numFmtId="49" fontId="36" fillId="0" borderId="22" xfId="14" applyNumberFormat="1" applyFont="1" applyFill="1" applyBorder="1" applyAlignment="1">
      <alignment horizontal="center" vertical="center" shrinkToFit="1"/>
    </xf>
    <xf numFmtId="178" fontId="34" fillId="0" borderId="62" xfId="14" applyNumberFormat="1" applyFont="1" applyFill="1" applyBorder="1" applyAlignment="1">
      <alignment horizontal="center" vertical="center" shrinkToFit="1"/>
    </xf>
    <xf numFmtId="179" fontId="36" fillId="0" borderId="55" xfId="14" applyNumberFormat="1" applyFont="1" applyFill="1" applyBorder="1" applyAlignment="1">
      <alignment horizontal="left" vertical="center" shrinkToFit="1"/>
    </xf>
    <xf numFmtId="179" fontId="36" fillId="0" borderId="11" xfId="14" applyNumberFormat="1" applyFont="1" applyFill="1" applyBorder="1" applyAlignment="1">
      <alignment horizontal="left" vertical="center" shrinkToFit="1"/>
    </xf>
    <xf numFmtId="49" fontId="36" fillId="0" borderId="11" xfId="14" applyNumberFormat="1" applyFont="1" applyFill="1" applyBorder="1" applyAlignment="1">
      <alignment horizontal="left" vertical="center" shrinkToFit="1"/>
    </xf>
    <xf numFmtId="176" fontId="113" fillId="0" borderId="30" xfId="22" applyNumberFormat="1" applyFont="1" applyFill="1" applyBorder="1" applyAlignment="1">
      <alignment horizontal="center" vertical="center" wrapText="1" shrinkToFit="1"/>
    </xf>
    <xf numFmtId="176" fontId="113" fillId="0" borderId="47" xfId="22" applyNumberFormat="1" applyFont="1" applyFill="1" applyBorder="1" applyAlignment="1">
      <alignment horizontal="center" vertical="center" wrapText="1" shrinkToFit="1"/>
    </xf>
    <xf numFmtId="0" fontId="114" fillId="0" borderId="47" xfId="22" applyNumberFormat="1" applyFont="1" applyFill="1" applyBorder="1" applyAlignment="1">
      <alignment horizontal="center" vertical="center" shrinkToFit="1"/>
    </xf>
    <xf numFmtId="0" fontId="114" fillId="0" borderId="48" xfId="22" applyNumberFormat="1" applyFont="1" applyFill="1" applyBorder="1" applyAlignment="1">
      <alignment horizontal="center" vertical="center" shrinkToFit="1"/>
    </xf>
    <xf numFmtId="49" fontId="34" fillId="0" borderId="63" xfId="14" applyNumberFormat="1" applyFont="1" applyFill="1" applyBorder="1" applyAlignment="1">
      <alignment horizontal="center" vertical="center" shrinkToFit="1"/>
    </xf>
    <xf numFmtId="49" fontId="34" fillId="0" borderId="23" xfId="14" applyNumberFormat="1" applyFont="1" applyFill="1" applyBorder="1" applyAlignment="1">
      <alignment horizontal="center" vertical="center" shrinkToFit="1"/>
    </xf>
    <xf numFmtId="49" fontId="34" fillId="0" borderId="64" xfId="14" applyNumberFormat="1" applyFont="1" applyFill="1" applyBorder="1" applyAlignment="1">
      <alignment horizontal="center" vertical="center" shrinkToFit="1"/>
    </xf>
    <xf numFmtId="180" fontId="34" fillId="0" borderId="18" xfId="14" applyNumberFormat="1" applyFont="1" applyFill="1" applyBorder="1" applyAlignment="1">
      <alignment horizontal="center" vertical="center" shrinkToFit="1"/>
    </xf>
    <xf numFmtId="180" fontId="34" fillId="0" borderId="51" xfId="14" applyNumberFormat="1" applyFont="1" applyFill="1" applyBorder="1" applyAlignment="1">
      <alignment horizontal="center" vertical="center" shrinkToFit="1"/>
    </xf>
    <xf numFmtId="180" fontId="34" fillId="0" borderId="19" xfId="14" applyNumberFormat="1" applyFont="1" applyFill="1" applyBorder="1" applyAlignment="1">
      <alignment horizontal="center" vertical="center" shrinkToFit="1"/>
    </xf>
    <xf numFmtId="49" fontId="31" fillId="0" borderId="0" xfId="14" applyNumberFormat="1" applyFont="1" applyFill="1" applyBorder="1" applyAlignment="1">
      <alignment horizontal="left" vertical="top" wrapText="1" shrinkToFit="1"/>
    </xf>
    <xf numFmtId="49" fontId="42" fillId="0" borderId="0" xfId="14" applyNumberFormat="1" applyFont="1" applyFill="1" applyBorder="1" applyAlignment="1">
      <alignment horizontal="left" vertical="top" shrinkToFit="1"/>
    </xf>
    <xf numFmtId="49" fontId="39" fillId="0" borderId="20" xfId="14" applyNumberFormat="1" applyFont="1" applyFill="1" applyBorder="1" applyAlignment="1">
      <alignment horizontal="center" vertical="center" shrinkToFit="1"/>
    </xf>
    <xf numFmtId="49" fontId="39" fillId="0" borderId="31" xfId="14" applyNumberFormat="1" applyFont="1" applyFill="1" applyBorder="1" applyAlignment="1">
      <alignment horizontal="center" vertical="center" shrinkToFit="1"/>
    </xf>
    <xf numFmtId="49" fontId="39" fillId="0" borderId="21" xfId="14" applyNumberFormat="1" applyFont="1" applyFill="1" applyBorder="1" applyAlignment="1">
      <alignment horizontal="center" vertical="center" shrinkToFit="1"/>
    </xf>
    <xf numFmtId="179" fontId="34" fillId="0" borderId="11" xfId="14" applyNumberFormat="1" applyFont="1" applyFill="1" applyBorder="1" applyAlignment="1">
      <alignment horizontal="center" vertical="center" shrinkToFit="1"/>
    </xf>
    <xf numFmtId="49" fontId="39" fillId="0" borderId="11" xfId="14" applyNumberFormat="1" applyFont="1" applyFill="1" applyBorder="1" applyAlignment="1">
      <alignment horizontal="center" vertical="center" shrinkToFit="1"/>
    </xf>
    <xf numFmtId="49" fontId="77" fillId="0" borderId="0" xfId="14" applyNumberFormat="1" applyFont="1" applyFill="1" applyBorder="1" applyAlignment="1">
      <alignment horizontal="center"/>
    </xf>
    <xf numFmtId="49" fontId="150" fillId="0" borderId="0" xfId="14" applyNumberFormat="1" applyFont="1" applyFill="1" applyBorder="1" applyAlignment="1">
      <alignment wrapText="1" shrinkToFit="1"/>
    </xf>
    <xf numFmtId="49" fontId="72" fillId="0" borderId="0" xfId="14" applyNumberFormat="1" applyFont="1" applyFill="1" applyBorder="1" applyAlignment="1">
      <alignment shrinkToFit="1"/>
    </xf>
    <xf numFmtId="49" fontId="41" fillId="0" borderId="0" xfId="14" applyNumberFormat="1" applyFont="1" applyFill="1" applyBorder="1" applyAlignment="1">
      <alignment horizontal="center" vertical="top" shrinkToFit="1"/>
    </xf>
    <xf numFmtId="0" fontId="107" fillId="0" borderId="30" xfId="22" applyNumberFormat="1" applyFont="1" applyFill="1" applyBorder="1" applyAlignment="1" applyProtection="1">
      <alignment horizontal="center" vertical="center" wrapText="1" shrinkToFit="1"/>
      <protection locked="0"/>
    </xf>
    <xf numFmtId="0" fontId="107" fillId="0" borderId="47" xfId="22" applyNumberFormat="1" applyFont="1" applyFill="1" applyBorder="1" applyAlignment="1" applyProtection="1">
      <alignment horizontal="center" vertical="center" shrinkToFit="1"/>
      <protection locked="0"/>
    </xf>
    <xf numFmtId="176" fontId="113" fillId="0" borderId="48" xfId="22" applyNumberFormat="1" applyFont="1" applyFill="1" applyBorder="1" applyAlignment="1">
      <alignment horizontal="center" vertical="center" wrapText="1" shrinkToFit="1"/>
    </xf>
    <xf numFmtId="49" fontId="150" fillId="0" borderId="0" xfId="14" applyNumberFormat="1" applyFont="1" applyFill="1" applyBorder="1" applyAlignment="1">
      <alignment horizontal="center" wrapText="1" shrinkToFit="1"/>
    </xf>
    <xf numFmtId="49" fontId="72" fillId="0" borderId="0" xfId="14" applyNumberFormat="1" applyFont="1" applyFill="1" applyBorder="1" applyAlignment="1">
      <alignment horizontal="center" wrapText="1" shrinkToFit="1"/>
    </xf>
    <xf numFmtId="0" fontId="72" fillId="0" borderId="0" xfId="0" applyFont="1" applyFill="1" applyBorder="1" applyAlignment="1">
      <alignment horizontal="left"/>
    </xf>
    <xf numFmtId="0" fontId="72" fillId="0" borderId="0" xfId="0" applyFont="1" applyFill="1" applyBorder="1" applyAlignment="1">
      <alignment horizontal="center"/>
    </xf>
    <xf numFmtId="0" fontId="77" fillId="0" borderId="0" xfId="0" applyFont="1" applyFill="1" applyBorder="1" applyAlignment="1">
      <alignment horizontal="left" vertical="center"/>
    </xf>
    <xf numFmtId="49" fontId="50" fillId="0" borderId="0" xfId="14" applyNumberFormat="1" applyFont="1" applyFill="1" applyBorder="1" applyAlignment="1">
      <alignment horizontal="left" vertical="center" shrinkToFit="1"/>
    </xf>
    <xf numFmtId="49" fontId="39" fillId="0" borderId="0" xfId="14" applyNumberFormat="1" applyFont="1" applyFill="1" applyBorder="1" applyAlignment="1">
      <alignment horizontal="left" wrapText="1"/>
    </xf>
    <xf numFmtId="49" fontId="39" fillId="0" borderId="0" xfId="14" applyNumberFormat="1" applyFont="1" applyFill="1" applyBorder="1" applyAlignment="1">
      <alignment horizontal="center" wrapText="1"/>
    </xf>
    <xf numFmtId="49" fontId="46" fillId="0" borderId="22" xfId="14" applyNumberFormat="1" applyFont="1" applyFill="1" applyBorder="1" applyAlignment="1">
      <alignment horizontal="center" vertical="top" wrapText="1"/>
    </xf>
    <xf numFmtId="49" fontId="46" fillId="0" borderId="22" xfId="14" applyNumberFormat="1" applyFont="1" applyFill="1" applyBorder="1" applyAlignment="1">
      <alignment horizontal="center" vertical="top" shrinkToFit="1"/>
    </xf>
    <xf numFmtId="49" fontId="72" fillId="0" borderId="0" xfId="14" applyNumberFormat="1" applyFont="1" applyFill="1" applyBorder="1" applyAlignment="1">
      <alignment horizontal="center" shrinkToFit="1"/>
    </xf>
    <xf numFmtId="49" fontId="31" fillId="0" borderId="13" xfId="14" applyNumberFormat="1" applyFont="1" applyFill="1" applyBorder="1" applyAlignment="1" applyProtection="1">
      <alignment horizontal="center" vertical="center" wrapText="1"/>
      <protection hidden="1"/>
    </xf>
    <xf numFmtId="49" fontId="148" fillId="0" borderId="0" xfId="14" applyNumberFormat="1" applyFont="1" applyFill="1" applyBorder="1" applyAlignment="1">
      <alignment horizontal="center" shrinkToFit="1"/>
    </xf>
    <xf numFmtId="49" fontId="150" fillId="0" borderId="0" xfId="14" applyNumberFormat="1" applyFont="1" applyFill="1" applyBorder="1" applyAlignment="1">
      <alignment horizontal="center" shrinkToFit="1"/>
    </xf>
    <xf numFmtId="185" fontId="71" fillId="0" borderId="14" xfId="14" applyNumberFormat="1" applyFont="1" applyFill="1" applyBorder="1" applyAlignment="1">
      <alignment horizontal="center" shrinkToFit="1"/>
    </xf>
    <xf numFmtId="185" fontId="36" fillId="0" borderId="0" xfId="14" applyNumberFormat="1" applyFont="1" applyFill="1" applyBorder="1" applyAlignment="1">
      <alignment horizontal="center" wrapText="1" shrinkToFit="1"/>
    </xf>
    <xf numFmtId="49" fontId="41" fillId="0" borderId="0" xfId="14" applyNumberFormat="1" applyFont="1" applyFill="1" applyBorder="1" applyAlignment="1">
      <alignment horizontal="center" wrapText="1"/>
    </xf>
    <xf numFmtId="49" fontId="31" fillId="0" borderId="13" xfId="14" applyNumberFormat="1" applyFont="1" applyFill="1" applyBorder="1" applyAlignment="1">
      <alignment horizontal="center" vertical="center"/>
    </xf>
    <xf numFmtId="49" fontId="34" fillId="0" borderId="0" xfId="14" applyNumberFormat="1" applyFont="1" applyFill="1" applyBorder="1" applyAlignment="1">
      <alignment horizontal="center" wrapText="1" shrinkToFit="1"/>
    </xf>
    <xf numFmtId="178" fontId="31" fillId="0" borderId="13" xfId="14" applyNumberFormat="1" applyFont="1" applyFill="1" applyBorder="1" applyAlignment="1">
      <alignment horizontal="left" vertical="center"/>
    </xf>
    <xf numFmtId="0" fontId="50" fillId="0" borderId="0" xfId="14" applyNumberFormat="1" applyFont="1" applyFill="1" applyBorder="1" applyAlignment="1">
      <alignment horizontal="left" vertical="center" shrinkToFit="1"/>
    </xf>
    <xf numFmtId="0" fontId="34" fillId="0" borderId="65" xfId="14" applyNumberFormat="1" applyFont="1" applyBorder="1" applyAlignment="1">
      <alignment horizontal="center" wrapText="1" shrinkToFit="1"/>
    </xf>
    <xf numFmtId="0" fontId="55" fillId="0" borderId="0" xfId="14" applyNumberFormat="1" applyFont="1" applyBorder="1" applyAlignment="1">
      <alignment horizontal="center" shrinkToFit="1"/>
    </xf>
    <xf numFmtId="0" fontId="34" fillId="0" borderId="0" xfId="14" applyNumberFormat="1" applyFont="1" applyBorder="1" applyAlignment="1">
      <alignment horizontal="left" wrapText="1" shrinkToFit="1"/>
    </xf>
    <xf numFmtId="0" fontId="55" fillId="0" borderId="0" xfId="14" applyNumberFormat="1" applyFont="1" applyBorder="1" applyAlignment="1">
      <alignment horizontal="left" shrinkToFit="1"/>
    </xf>
    <xf numFmtId="0" fontId="31" fillId="0" borderId="0" xfId="14" applyNumberFormat="1" applyFont="1" applyBorder="1" applyAlignment="1">
      <alignment horizontal="left" vertical="center" shrinkToFit="1"/>
    </xf>
    <xf numFmtId="0" fontId="34" fillId="0" borderId="63" xfId="14" applyNumberFormat="1" applyFont="1" applyBorder="1" applyAlignment="1">
      <alignment horizontal="center" wrapText="1" shrinkToFit="1"/>
    </xf>
    <xf numFmtId="0" fontId="55" fillId="0" borderId="23" xfId="14" applyNumberFormat="1" applyFont="1" applyBorder="1" applyAlignment="1">
      <alignment horizontal="center" shrinkToFit="1"/>
    </xf>
    <xf numFmtId="0" fontId="34" fillId="0" borderId="23" xfId="14" applyNumberFormat="1" applyFont="1" applyBorder="1" applyAlignment="1">
      <alignment horizontal="left" wrapText="1" shrinkToFit="1"/>
    </xf>
    <xf numFmtId="0" fontId="55" fillId="0" borderId="23" xfId="14" applyNumberFormat="1" applyFont="1" applyBorder="1" applyAlignment="1">
      <alignment horizontal="left" wrapText="1" shrinkToFit="1"/>
    </xf>
    <xf numFmtId="0" fontId="55" fillId="0" borderId="64" xfId="14" applyNumberFormat="1" applyFont="1" applyBorder="1" applyAlignment="1">
      <alignment horizontal="left" wrapText="1" shrinkToFit="1"/>
    </xf>
    <xf numFmtId="185" fontId="36" fillId="0" borderId="13" xfId="14" applyNumberFormat="1" applyFont="1" applyFill="1" applyBorder="1" applyAlignment="1">
      <alignment horizontal="center" wrapText="1" shrinkToFit="1"/>
    </xf>
    <xf numFmtId="49" fontId="33" fillId="0" borderId="0" xfId="14" applyNumberFormat="1" applyFont="1" applyFill="1" applyBorder="1" applyAlignment="1">
      <alignment horizontal="center" vertical="center" wrapText="1" shrinkToFit="1"/>
    </xf>
    <xf numFmtId="49" fontId="34" fillId="0" borderId="0" xfId="14" applyNumberFormat="1" applyFont="1" applyFill="1" applyBorder="1" applyAlignment="1">
      <alignment horizontal="left" vertical="center" shrinkToFit="1"/>
    </xf>
    <xf numFmtId="49" fontId="77" fillId="0" borderId="0" xfId="14" applyNumberFormat="1" applyFont="1" applyFill="1" applyBorder="1" applyAlignment="1">
      <alignment horizontal="center" vertical="center" shrinkToFit="1"/>
    </xf>
    <xf numFmtId="0" fontId="77" fillId="0" borderId="0" xfId="0" applyFont="1" applyFill="1" applyBorder="1" applyAlignment="1">
      <alignment horizontal="center" vertical="center"/>
    </xf>
    <xf numFmtId="49" fontId="149" fillId="0" borderId="0" xfId="14" applyNumberFormat="1" applyFont="1" applyFill="1" applyBorder="1" applyAlignment="1">
      <alignment horizontal="left" shrinkToFit="1"/>
    </xf>
    <xf numFmtId="49" fontId="72" fillId="0" borderId="0" xfId="14" applyNumberFormat="1" applyFont="1" applyFill="1" applyBorder="1" applyAlignment="1">
      <alignment horizontal="left" shrinkToFit="1"/>
    </xf>
    <xf numFmtId="49" fontId="72" fillId="0" borderId="0" xfId="14" applyNumberFormat="1" applyFont="1" applyFill="1" applyBorder="1" applyAlignment="1">
      <alignment horizontal="center"/>
    </xf>
    <xf numFmtId="49" fontId="151" fillId="0" borderId="0" xfId="14" applyNumberFormat="1" applyFont="1" applyFill="1" applyBorder="1" applyAlignment="1">
      <alignment horizontal="center" vertical="center" wrapText="1"/>
    </xf>
    <xf numFmtId="49" fontId="151" fillId="0" borderId="0" xfId="14" applyNumberFormat="1" applyFont="1" applyFill="1" applyBorder="1" applyAlignment="1">
      <alignment horizontal="center" vertical="center"/>
    </xf>
    <xf numFmtId="0" fontId="160" fillId="0" borderId="11" xfId="24" applyFont="1" applyBorder="1" applyAlignment="1">
      <alignment horizontal="left" shrinkToFit="1"/>
    </xf>
    <xf numFmtId="0" fontId="160" fillId="0" borderId="0" xfId="24" applyFont="1" applyBorder="1" applyAlignment="1">
      <alignment horizontal="left" shrinkToFit="1"/>
    </xf>
    <xf numFmtId="0" fontId="135" fillId="0" borderId="7" xfId="24" applyFont="1" applyBorder="1" applyAlignment="1">
      <alignment horizontal="left" vertical="top" wrapText="1"/>
    </xf>
    <xf numFmtId="0" fontId="135" fillId="0" borderId="0" xfId="24" applyFont="1" applyBorder="1" applyAlignment="1">
      <alignment horizontal="left" vertical="top" wrapText="1"/>
    </xf>
    <xf numFmtId="0" fontId="3" fillId="0" borderId="0" xfId="25" applyFont="1" applyAlignment="1">
      <alignment horizontal="center" vertical="center"/>
    </xf>
    <xf numFmtId="0" fontId="4" fillId="0" borderId="0" xfId="25" applyAlignment="1">
      <alignment horizontal="center" vertical="center"/>
    </xf>
    <xf numFmtId="49" fontId="39" fillId="0" borderId="0" xfId="14" applyNumberFormat="1" applyFont="1" applyFill="1" applyBorder="1" applyAlignment="1">
      <alignment horizontal="left" vertical="center" wrapText="1" shrinkToFit="1"/>
    </xf>
    <xf numFmtId="49" fontId="42" fillId="0" borderId="0" xfId="14" applyNumberFormat="1" applyFont="1" applyFill="1" applyBorder="1" applyAlignment="1">
      <alignment horizontal="left" vertical="center" wrapText="1" shrinkToFit="1"/>
    </xf>
    <xf numFmtId="49" fontId="42" fillId="17" borderId="0" xfId="14" applyNumberFormat="1" applyFont="1" applyFill="1" applyBorder="1" applyAlignment="1">
      <alignment horizontal="left" vertical="center" wrapText="1" shrinkToFit="1"/>
    </xf>
    <xf numFmtId="0" fontId="4" fillId="0" borderId="0" xfId="25" applyBorder="1" applyAlignment="1">
      <alignment horizontal="center" wrapText="1"/>
    </xf>
    <xf numFmtId="0" fontId="2" fillId="0" borderId="22" xfId="25" applyFont="1" applyBorder="1" applyAlignment="1">
      <alignment horizontal="right" wrapText="1"/>
    </xf>
    <xf numFmtId="0" fontId="4" fillId="0" borderId="0" xfId="25" applyAlignment="1">
      <alignment horizontal="left" vertical="center"/>
    </xf>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56" fontId="11" fillId="0" borderId="0" xfId="0" applyNumberFormat="1" applyFont="1" applyAlignment="1">
      <alignment horizontal="left" vertical="center" wrapText="1"/>
    </xf>
    <xf numFmtId="0" fontId="13" fillId="0" borderId="0" xfId="0" applyFont="1" applyAlignment="1">
      <alignment horizontal="left" vertical="center"/>
    </xf>
    <xf numFmtId="0" fontId="11" fillId="0" borderId="85" xfId="0" applyFont="1" applyBorder="1" applyAlignment="1">
      <alignment horizontal="center" vertical="center" wrapText="1"/>
    </xf>
    <xf numFmtId="0" fontId="11" fillId="0" borderId="86"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wrapText="1"/>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wrapText="1"/>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93" xfId="0" applyFont="1" applyBorder="1" applyAlignment="1">
      <alignment horizontal="left" vertical="center"/>
    </xf>
    <xf numFmtId="0" fontId="11" fillId="0" borderId="91" xfId="0" applyFont="1" applyBorder="1" applyAlignment="1">
      <alignment horizontal="left" vertical="center"/>
    </xf>
    <xf numFmtId="0" fontId="11" fillId="0" borderId="92" xfId="0" applyFont="1" applyBorder="1" applyAlignment="1">
      <alignment horizontal="left" vertical="center"/>
    </xf>
    <xf numFmtId="0" fontId="11" fillId="0" borderId="93"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28"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horizontal="left" vertical="center"/>
    </xf>
    <xf numFmtId="0" fontId="11" fillId="0" borderId="28" xfId="0" applyFont="1" applyBorder="1" applyAlignment="1">
      <alignment horizontal="left" vertical="center"/>
    </xf>
    <xf numFmtId="0" fontId="11" fillId="0" borderId="53" xfId="0" applyFont="1" applyBorder="1" applyAlignment="1">
      <alignment horizontal="left" vertical="center"/>
    </xf>
    <xf numFmtId="0" fontId="11" fillId="0" borderId="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98" xfId="0" applyFont="1" applyBorder="1" applyAlignment="1">
      <alignment horizontal="center" vertical="center" wrapText="1"/>
    </xf>
    <xf numFmtId="0" fontId="11" fillId="0" borderId="34" xfId="0" applyFont="1" applyBorder="1" applyAlignment="1">
      <alignment horizontal="center" vertical="center"/>
    </xf>
    <xf numFmtId="0" fontId="11" fillId="0" borderId="99" xfId="0" applyFont="1" applyBorder="1" applyAlignment="1">
      <alignment horizontal="center"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99" xfId="0" applyFont="1" applyBorder="1" applyAlignment="1">
      <alignment horizontal="left" vertical="center"/>
    </xf>
    <xf numFmtId="0" fontId="11" fillId="0" borderId="100" xfId="0" applyFont="1" applyBorder="1" applyAlignment="1">
      <alignment horizontal="center" vertical="center" wrapText="1"/>
    </xf>
    <xf numFmtId="0" fontId="11" fillId="0" borderId="101"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106" xfId="0" applyFont="1" applyBorder="1" applyAlignment="1">
      <alignment horizontal="center" vertical="center"/>
    </xf>
    <xf numFmtId="0" fontId="11" fillId="0" borderId="39" xfId="0" applyFont="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3" xfId="0" applyFont="1" applyBorder="1" applyAlignment="1">
      <alignment horizontal="center" vertical="center"/>
    </xf>
    <xf numFmtId="176" fontId="11" fillId="0" borderId="3" xfId="0" applyNumberFormat="1" applyFont="1" applyBorder="1" applyAlignment="1">
      <alignment horizontal="center" vertical="center"/>
    </xf>
    <xf numFmtId="176" fontId="11" fillId="0" borderId="111" xfId="0" applyNumberFormat="1" applyFont="1" applyBorder="1" applyAlignment="1">
      <alignment horizontal="center" vertical="center"/>
    </xf>
    <xf numFmtId="0" fontId="11" fillId="0" borderId="27" xfId="0" applyFont="1" applyBorder="1" applyAlignment="1">
      <alignment horizontal="center" vertical="center" wrapText="1"/>
    </xf>
    <xf numFmtId="0" fontId="11" fillId="0" borderId="4" xfId="0" applyFont="1" applyBorder="1" applyAlignment="1">
      <alignment horizontal="center" vertical="center" wrapText="1"/>
    </xf>
    <xf numFmtId="176" fontId="11" fillId="0" borderId="52" xfId="0" applyNumberFormat="1" applyFont="1" applyBorder="1" applyAlignment="1">
      <alignment horizontal="center" vertical="center"/>
    </xf>
    <xf numFmtId="176" fontId="11" fillId="0" borderId="5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50" xfId="0" applyNumberFormat="1" applyFont="1" applyBorder="1" applyAlignment="1">
      <alignment horizontal="center" vertical="center"/>
    </xf>
    <xf numFmtId="0" fontId="11" fillId="0" borderId="112" xfId="0" applyFont="1" applyBorder="1" applyAlignment="1">
      <alignment horizontal="center" vertical="center"/>
    </xf>
    <xf numFmtId="176" fontId="11" fillId="0" borderId="122" xfId="0" applyNumberFormat="1" applyFont="1" applyBorder="1" applyAlignment="1">
      <alignment horizontal="center" vertical="center"/>
    </xf>
    <xf numFmtId="176" fontId="11" fillId="0" borderId="123"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106" xfId="0" applyNumberFormat="1" applyFont="1" applyBorder="1" applyAlignment="1">
      <alignment horizontal="center" vertical="center"/>
    </xf>
    <xf numFmtId="0" fontId="11" fillId="0" borderId="113" xfId="0" applyFont="1" applyBorder="1" applyAlignment="1">
      <alignment horizontal="center" vertical="center"/>
    </xf>
    <xf numFmtId="0" fontId="11" fillId="0" borderId="5" xfId="0" applyFont="1" applyBorder="1" applyAlignment="1">
      <alignment horizontal="center" vertical="center"/>
    </xf>
    <xf numFmtId="176" fontId="11" fillId="0" borderId="124" xfId="0" applyNumberFormat="1" applyFont="1" applyBorder="1" applyAlignment="1">
      <alignment horizontal="center" vertical="center"/>
    </xf>
    <xf numFmtId="176" fontId="11" fillId="0" borderId="125" xfId="0" applyNumberFormat="1" applyFont="1" applyBorder="1" applyAlignment="1">
      <alignment horizontal="center" vertical="center"/>
    </xf>
    <xf numFmtId="0" fontId="14" fillId="0" borderId="0" xfId="0" applyFont="1" applyAlignment="1">
      <alignment horizontal="center"/>
    </xf>
    <xf numFmtId="0" fontId="15" fillId="0" borderId="0" xfId="0" applyFont="1" applyFill="1" applyAlignment="1">
      <alignment horizontal="center" vertical="top"/>
    </xf>
    <xf numFmtId="0" fontId="17" fillId="11" borderId="26"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103" xfId="0" applyFont="1" applyFill="1" applyBorder="1" applyAlignment="1">
      <alignment horizontal="center" vertical="center" wrapText="1"/>
    </xf>
    <xf numFmtId="0" fontId="17" fillId="11" borderId="46" xfId="0" applyFont="1" applyFill="1" applyBorder="1" applyAlignment="1">
      <alignment horizontal="center" vertical="center" wrapText="1"/>
    </xf>
    <xf numFmtId="0" fontId="10" fillId="0" borderId="0" xfId="0" applyFont="1" applyAlignment="1">
      <alignment vertical="center" wrapText="1"/>
    </xf>
    <xf numFmtId="0" fontId="10" fillId="0" borderId="2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84" xfId="0" applyFont="1" applyBorder="1" applyAlignment="1">
      <alignment horizontal="center" vertical="center" wrapText="1"/>
    </xf>
    <xf numFmtId="176" fontId="10" fillId="0" borderId="47" xfId="0" applyNumberFormat="1" applyFont="1" applyBorder="1" applyAlignment="1">
      <alignment horizontal="center" vertical="center" wrapText="1"/>
    </xf>
    <xf numFmtId="176" fontId="10" fillId="0" borderId="80" xfId="0" applyNumberFormat="1" applyFont="1" applyBorder="1" applyAlignment="1">
      <alignment horizontal="center" vertical="center" wrapText="1"/>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8" fillId="0" borderId="30"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80" xfId="0" applyFont="1" applyBorder="1" applyAlignment="1">
      <alignment horizontal="center" vertical="center" shrinkToFit="1"/>
    </xf>
    <xf numFmtId="176" fontId="10" fillId="0" borderId="114" xfId="0" applyNumberFormat="1" applyFont="1" applyBorder="1" applyAlignment="1">
      <alignment horizontal="center" vertical="center" wrapText="1"/>
    </xf>
    <xf numFmtId="176" fontId="10" fillId="0" borderId="82" xfId="0" applyNumberFormat="1" applyFont="1" applyBorder="1" applyAlignment="1">
      <alignment horizontal="center" vertical="center" wrapText="1"/>
    </xf>
    <xf numFmtId="176" fontId="10" fillId="0" borderId="8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0" fontId="10" fillId="0" borderId="27" xfId="0" applyFont="1" applyBorder="1" applyAlignment="1">
      <alignment horizontal="center" vertical="center"/>
    </xf>
    <xf numFmtId="176" fontId="10" fillId="0" borderId="30" xfId="0" applyNumberFormat="1" applyFont="1" applyBorder="1" applyAlignment="1">
      <alignment horizontal="center" vertical="center" wrapText="1"/>
    </xf>
    <xf numFmtId="49" fontId="22" fillId="0" borderId="0" xfId="7" quotePrefix="1" applyNumberFormat="1" applyFill="1" applyBorder="1" applyAlignment="1" applyProtection="1">
      <alignment horizontal="center" vertical="center" shrinkToFit="1"/>
    </xf>
  </cellXfs>
  <cellStyles count="26">
    <cellStyle name="20% - アクセント 1" xfId="1"/>
    <cellStyle name="20% - アクセント 4" xfId="2"/>
    <cellStyle name="40% - アクセント 1" xfId="3"/>
    <cellStyle name="40% - アクセント 2" xfId="4"/>
    <cellStyle name="40% - アクセント 4" xfId="5"/>
    <cellStyle name="アクセント 6" xfId="6"/>
    <cellStyle name="ハイパーリンク" xfId="7" builtinId="8"/>
    <cellStyle name="ハイパーリンク 2" xfId="21"/>
    <cellStyle name="常规 2" xfId="8"/>
    <cellStyle name="常规 2 2" xfId="19"/>
    <cellStyle name="常规 3" xfId="9"/>
    <cellStyle name="常规 3 2" xfId="10"/>
    <cellStyle name="常规 3 2_7ヶ国以外用願書履歴書など" xfId="11"/>
    <cellStyle name="常规 3 2_亚细亚报名表" xfId="12"/>
    <cellStyle name="常规 3_7ヶ国以外用願書履歴書など" xfId="13"/>
    <cellStyle name="常规_Book1_1" xfId="14"/>
    <cellStyle name="常规_Book1_1 2" xfId="22"/>
    <cellStyle name="千位分隔[0] 2" xfId="15"/>
    <cellStyle name="標準" xfId="0" builtinId="0"/>
    <cellStyle name="標準 2" xfId="20"/>
    <cellStyle name="標準 3" xfId="23"/>
    <cellStyle name="標準 4" xfId="24"/>
    <cellStyle name="標準 5" xfId="25"/>
    <cellStyle name="標準_2チェックリスト" xfId="16"/>
    <cellStyle name="货币[0] 2" xfId="17"/>
    <cellStyle name="货币[0]_Book1" xfId="18"/>
  </cellStyles>
  <dxfs count="3">
    <dxf>
      <fill>
        <patternFill>
          <bgColor rgb="FFFF0000"/>
        </patternFill>
      </fill>
    </dxf>
    <dxf>
      <font>
        <b/>
        <i val="0"/>
        <condense val="0"/>
        <extend val="0"/>
        <color auto="1"/>
      </font>
      <fill>
        <patternFill patternType="solid">
          <fgColor indexed="64"/>
          <bgColor indexed="43"/>
        </patternFill>
      </fill>
    </dxf>
    <dxf>
      <font>
        <b val="0"/>
        <i val="0"/>
        <strike val="0"/>
        <condense val="0"/>
        <extend val="0"/>
        <outline val="0"/>
        <shadow val="0"/>
        <u val="none"/>
        <vertAlign val="baseline"/>
        <sz val="11"/>
        <color theme="0"/>
        <name val="宋体"/>
        <scheme val="none"/>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ctrlProps/ctrlProp1.xml><?xml version="1.0" encoding="utf-8"?>
<formControlPr xmlns="http://schemas.microsoft.com/office/spreadsheetml/2009/9/main" objectType="CheckBox" fmlaLink="BN7" lockText="1"/>
</file>

<file path=xl/ctrlProps/ctrlProp10.xml><?xml version="1.0" encoding="utf-8"?>
<formControlPr xmlns="http://schemas.microsoft.com/office/spreadsheetml/2009/9/main" objectType="CheckBox" fmlaLink="BR88" lockText="1"/>
</file>

<file path=xl/ctrlProps/ctrlProp11.xml><?xml version="1.0" encoding="utf-8"?>
<formControlPr xmlns="http://schemas.microsoft.com/office/spreadsheetml/2009/9/main" objectType="CheckBox" fmlaLink="BT88" lockText="1"/>
</file>

<file path=xl/ctrlProps/ctrlProp12.xml><?xml version="1.0" encoding="utf-8"?>
<formControlPr xmlns="http://schemas.microsoft.com/office/spreadsheetml/2009/9/main" objectType="CheckBox" fmlaLink="BP88" lockText="1"/>
</file>

<file path=xl/ctrlProps/ctrlProp13.xml><?xml version="1.0" encoding="utf-8"?>
<formControlPr xmlns="http://schemas.microsoft.com/office/spreadsheetml/2009/9/main" objectType="CheckBox" fmlaLink="BS88" lockText="1"/>
</file>

<file path=xl/ctrlProps/ctrlProp2.xml><?xml version="1.0" encoding="utf-8"?>
<formControlPr xmlns="http://schemas.microsoft.com/office/spreadsheetml/2009/9/main" objectType="CheckBox" fmlaLink="BO7" lockText="1"/>
</file>

<file path=xl/ctrlProps/ctrlProp3.xml><?xml version="1.0" encoding="utf-8"?>
<formControlPr xmlns="http://schemas.microsoft.com/office/spreadsheetml/2009/9/main" objectType="CheckBox" fmlaLink="BP7" lockText="1"/>
</file>

<file path=xl/ctrlProps/ctrlProp4.xml><?xml version="1.0" encoding="utf-8"?>
<formControlPr xmlns="http://schemas.microsoft.com/office/spreadsheetml/2009/9/main" objectType="CheckBox" fmlaLink="BQ7" lockText="1"/>
</file>

<file path=xl/ctrlProps/ctrlProp5.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O37" lockText="1"/>
</file>

<file path=xl/ctrlProps/ctrlProp7.xml><?xml version="1.0" encoding="utf-8"?>
<formControlPr xmlns="http://schemas.microsoft.com/office/spreadsheetml/2009/9/main" objectType="CheckBox" fmlaLink="BN88" lockText="1"/>
</file>

<file path=xl/ctrlProps/ctrlProp8.xml><?xml version="1.0" encoding="utf-8"?>
<formControlPr xmlns="http://schemas.microsoft.com/office/spreadsheetml/2009/9/main" objectType="CheckBox" fmlaLink="BO88" lockText="1"/>
</file>

<file path=xl/ctrlProps/ctrlProp9.xml><?xml version="1.0" encoding="utf-8"?>
<formControlPr xmlns="http://schemas.microsoft.com/office/spreadsheetml/2009/9/main" objectType="CheckBox" fmlaLink="BQ88"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21215;&#38598;&#35201;&#38917;&#26085;&#26412;&#35486;"/><Relationship Id="rId1" Type="http://schemas.openxmlformats.org/officeDocument/2006/relationships/hyperlink" Target="#&#21215;&#38598;&#35201;&#38917;&#33521;&#35486;"/></Relationships>
</file>

<file path=xl/drawings/drawing1.xml><?xml version="1.0" encoding="utf-8"?>
<xdr:wsDr xmlns:xdr="http://schemas.openxmlformats.org/drawingml/2006/spreadsheetDrawing" xmlns:a="http://schemas.openxmlformats.org/drawingml/2006/main">
  <xdr:twoCellAnchor>
    <xdr:from>
      <xdr:col>1</xdr:col>
      <xdr:colOff>194945</xdr:colOff>
      <xdr:row>45</xdr:row>
      <xdr:rowOff>66039</xdr:rowOff>
    </xdr:from>
    <xdr:to>
      <xdr:col>59</xdr:col>
      <xdr:colOff>124463</xdr:colOff>
      <xdr:row>57</xdr:row>
      <xdr:rowOff>295275</xdr:rowOff>
    </xdr:to>
    <xdr:sp macro="" textlink="">
      <xdr:nvSpPr>
        <xdr:cNvPr id="3" name="Text Box 285">
          <a:extLst>
            <a:ext uri="{FF2B5EF4-FFF2-40B4-BE49-F238E27FC236}">
              <a16:creationId xmlns:a16="http://schemas.microsoft.com/office/drawing/2014/main" id="{00000000-0008-0000-0000-000003000000}"/>
            </a:ext>
          </a:extLst>
        </xdr:cNvPr>
        <xdr:cNvSpPr txBox="1">
          <a:spLocks noChangeArrowheads="1"/>
        </xdr:cNvSpPr>
      </xdr:nvSpPr>
      <xdr:spPr>
        <a:xfrm>
          <a:off x="518795" y="16439514"/>
          <a:ext cx="8968743" cy="5067936"/>
        </a:xfrm>
        <a:prstGeom prst="rect">
          <a:avLst/>
        </a:prstGeom>
        <a:noFill/>
        <a:ln w="9525" cmpd="sng">
          <a:solidFill>
            <a:srgbClr val="969696"/>
          </a:solidFill>
          <a:prstDash val="lgDashDot"/>
          <a:miter lim="800000"/>
        </a:ln>
      </xdr:spPr>
      <xdr:txBody>
        <a:bodyPr vertOverflow="clip" wrap="square" lIns="360000" tIns="360000" rIns="360000" bIns="360000" anchor="t" upright="1"/>
        <a:lstStyle/>
        <a:p>
          <a:r>
            <a:rPr lang="ja-JP" altLang="ja-JP" sz="1400" b="0">
              <a:effectLst/>
              <a:latin typeface="+mn-lt"/>
              <a:ea typeface="+mn-ea"/>
              <a:cs typeface="+mn-cs"/>
            </a:rPr>
            <a:t>自己紹介は簡単でいいです！たくさん書かないで！　簡単でいいです！</a:t>
          </a:r>
          <a:endParaRPr lang="ja-JP" altLang="ja-JP" sz="1400">
            <a:effectLst/>
          </a:endParaRPr>
        </a:p>
        <a:p>
          <a:r>
            <a:rPr lang="en-US" altLang="ja-JP" sz="1400" b="0">
              <a:effectLst/>
              <a:latin typeface="+mn-lt"/>
              <a:ea typeface="+mn-ea"/>
              <a:cs typeface="+mn-cs"/>
            </a:rPr>
            <a:t>Keep your introduction simple! Don't write too much! Keep it simple!</a:t>
          </a:r>
          <a:endParaRPr lang="ja-JP" altLang="ja-JP" sz="1400">
            <a:effectLst/>
          </a:endParaRPr>
        </a:p>
        <a:p>
          <a:r>
            <a:rPr lang="hi-IN" altLang="ja-JP" sz="1400" b="0">
              <a:effectLst/>
              <a:latin typeface="+mn-lt"/>
              <a:ea typeface="+mn-ea"/>
              <a:cs typeface="+mn-cs"/>
            </a:rPr>
            <a:t>आफ्नो परिचय सरल राख्नुस्! धेरै नलेख्नुस्! सरल राख्नुस्!</a:t>
          </a:r>
          <a:endParaRPr lang="en-US" altLang="ja-JP" sz="1400" b="0">
            <a:effectLst/>
            <a:latin typeface="+mn-lt"/>
            <a:ea typeface="+mn-ea"/>
            <a:cs typeface="+mn-cs"/>
          </a:endParaRPr>
        </a:p>
        <a:p>
          <a:endParaRPr lang="ja-JP" altLang="ja-JP" sz="1400">
            <a:effectLst/>
          </a:endParaRPr>
        </a:p>
        <a:p>
          <a:pPr eaLnBrk="1" fontAlgn="auto" latinLnBrk="0" hangingPunct="1"/>
          <a:r>
            <a:rPr lang="ja-JP" altLang="ja-JP" sz="1400" b="0">
              <a:effectLst/>
              <a:latin typeface="+mn-lt"/>
              <a:ea typeface="+mn-ea"/>
              <a:cs typeface="+mn-cs"/>
            </a:rPr>
            <a:t>就学理由書は他の学生からコピーして使う場合、</a:t>
          </a:r>
          <a:r>
            <a:rPr lang="en-US" altLang="ja-JP" sz="1400" b="0">
              <a:effectLst/>
              <a:latin typeface="+mn-lt"/>
              <a:ea typeface="+mn-ea"/>
              <a:cs typeface="+mn-cs"/>
            </a:rPr>
            <a:t>COE</a:t>
          </a:r>
          <a:r>
            <a:rPr lang="ja-JP" altLang="ja-JP" sz="1400" b="0">
              <a:effectLst/>
              <a:latin typeface="+mn-lt"/>
              <a:ea typeface="+mn-ea"/>
              <a:cs typeface="+mn-cs"/>
            </a:rPr>
            <a:t>の申請はしません！</a:t>
          </a:r>
          <a:endParaRPr lang="ja-JP" altLang="ja-JP" sz="1400">
            <a:effectLst/>
          </a:endParaRPr>
        </a:p>
        <a:p>
          <a:pPr eaLnBrk="1" fontAlgn="auto" latinLnBrk="0" hangingPunct="1"/>
          <a:r>
            <a:rPr lang="en-US" altLang="ja-JP" sz="1400" b="0">
              <a:effectLst/>
              <a:latin typeface="+mn-lt"/>
              <a:ea typeface="+mn-ea"/>
              <a:cs typeface="+mn-cs"/>
            </a:rPr>
            <a:t>If you copy and use a reason for attending school form from another student, you will not be able to apply for a COE!</a:t>
          </a:r>
          <a:endParaRPr lang="ja-JP" altLang="ja-JP" sz="1400">
            <a:effectLst/>
          </a:endParaRPr>
        </a:p>
        <a:p>
          <a:pPr eaLnBrk="1" fontAlgn="auto" latinLnBrk="0" hangingPunct="1"/>
          <a:r>
            <a:rPr lang="hi-IN" altLang="ja-JP" sz="1400" b="0">
              <a:effectLst/>
              <a:latin typeface="+mn-lt"/>
              <a:ea typeface="+mn-ea"/>
              <a:cs typeface="+mn-cs"/>
            </a:rPr>
            <a:t>यदि तपाईंले अर्को विद्यार्थीको स्कूल फारमको प्रतिलिपि बनाउनुभयो र प्रयोग गर्नुभयो भने, तपाईंले </a:t>
          </a:r>
          <a:r>
            <a:rPr lang="en-US" altLang="ja-JP" sz="1400" b="0">
              <a:effectLst/>
              <a:latin typeface="+mn-lt"/>
              <a:ea typeface="+mn-ea"/>
              <a:cs typeface="+mn-cs"/>
            </a:rPr>
            <a:t>COE </a:t>
          </a:r>
          <a:r>
            <a:rPr lang="hi-IN" altLang="ja-JP" sz="1400" b="0">
              <a:effectLst/>
              <a:latin typeface="+mn-lt"/>
              <a:ea typeface="+mn-ea"/>
              <a:cs typeface="+mn-cs"/>
            </a:rPr>
            <a:t>को लागी आवेदन दिन सक्नुहुने छैन!</a:t>
          </a:r>
          <a:endParaRPr lang="en-US" altLang="ja-JP" sz="1400" b="0">
            <a:effectLst/>
            <a:latin typeface="+mn-lt"/>
            <a:ea typeface="+mn-ea"/>
            <a:cs typeface="+mn-cs"/>
          </a:endParaRPr>
        </a:p>
        <a:p>
          <a:pPr eaLnBrk="1" fontAlgn="auto" latinLnBrk="0" hangingPunct="1"/>
          <a:endParaRPr lang="ja-JP" altLang="ja-JP" sz="1400">
            <a:effectLst/>
          </a:endParaRPr>
        </a:p>
        <a:p>
          <a:pPr eaLnBrk="1" fontAlgn="auto" latinLnBrk="0" hangingPunct="1"/>
          <a:r>
            <a:rPr lang="ja-JP" altLang="ja-JP" sz="1400" b="1">
              <a:effectLst/>
              <a:latin typeface="+mn-lt"/>
              <a:ea typeface="+mn-ea"/>
              <a:cs typeface="+mn-cs"/>
            </a:rPr>
            <a:t>住所・時間・学校名などは、なるべく入れないでください</a:t>
          </a:r>
          <a:endParaRPr lang="ja-JP" altLang="ja-JP" sz="1400">
            <a:effectLst/>
          </a:endParaRPr>
        </a:p>
        <a:p>
          <a:pPr eaLnBrk="1" fontAlgn="auto" latinLnBrk="0" hangingPunct="1"/>
          <a:r>
            <a:rPr lang="en-US" altLang="ja-JP" sz="1400" b="1">
              <a:effectLst/>
              <a:latin typeface="+mn-lt"/>
              <a:ea typeface="+mn-ea"/>
              <a:cs typeface="+mn-cs"/>
            </a:rPr>
            <a:t>Please try not to include address, time, school name, etc.</a:t>
          </a:r>
          <a:endParaRPr lang="ja-JP" altLang="ja-JP" sz="1400">
            <a:effectLst/>
          </a:endParaRPr>
        </a:p>
        <a:p>
          <a:pPr eaLnBrk="1" fontAlgn="auto" latinLnBrk="0" hangingPunct="1"/>
          <a:r>
            <a:rPr lang="hi-IN" altLang="ja-JP" sz="1400" b="1">
              <a:effectLst/>
              <a:latin typeface="+mn-lt"/>
              <a:ea typeface="+mn-ea"/>
              <a:cs typeface="+mn-cs"/>
            </a:rPr>
            <a:t>कृपया ठेगाना, समय, विद्यालयको नाम, आदि समावेश नगर्ने प्रयास गर्नुहोस्।</a:t>
          </a:r>
          <a:endParaRPr lang="en-US" altLang="ja-JP" sz="1400" b="1">
            <a:effectLst/>
            <a:latin typeface="+mn-lt"/>
            <a:ea typeface="+mn-ea"/>
            <a:cs typeface="+mn-cs"/>
          </a:endParaRPr>
        </a:p>
        <a:p>
          <a:pPr eaLnBrk="1" fontAlgn="auto" latinLnBrk="0" hangingPunct="1"/>
          <a:endParaRPr lang="ja-JP" altLang="ja-JP" sz="1400">
            <a:effectLst/>
          </a:endParaRPr>
        </a:p>
        <a:p>
          <a:r>
            <a:rPr lang="ja-JP" altLang="ja-JP" sz="1400" b="0">
              <a:effectLst/>
              <a:latin typeface="+mn-lt"/>
              <a:ea typeface="+mn-ea"/>
              <a:cs typeface="+mn-cs"/>
            </a:rPr>
            <a:t>学歴と職歴から、日本になんの専門がいい、なぜそれを勉強したい、</a:t>
          </a:r>
          <a:endParaRPr lang="ja-JP" altLang="ja-JP" sz="1400">
            <a:effectLst/>
          </a:endParaRPr>
        </a:p>
        <a:p>
          <a:r>
            <a:rPr lang="ja-JP" altLang="ja-JP" sz="1400" b="0">
              <a:effectLst/>
              <a:latin typeface="+mn-lt"/>
              <a:ea typeface="+mn-ea"/>
              <a:cs typeface="+mn-cs"/>
            </a:rPr>
            <a:t>日本語学校を卒業後、高校卒業生は、専門学校または大学に進学します。大学卒業生は、日本語学校卒業後、大学院に進学しでも大丈夫です。</a:t>
          </a:r>
          <a:endParaRPr lang="ja-JP" altLang="ja-JP" sz="1400">
            <a:effectLst/>
          </a:endParaRPr>
        </a:p>
        <a:p>
          <a:pPr>
            <a:lnSpc>
              <a:spcPct val="150000"/>
            </a:lnSpc>
          </a:pPr>
          <a:endParaRPr lang="en-US" altLang="ja-JP" sz="1200" b="0">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53340</xdr:colOff>
      <xdr:row>91</xdr:row>
      <xdr:rowOff>76200</xdr:rowOff>
    </xdr:from>
    <xdr:to>
      <xdr:col>55</xdr:col>
      <xdr:colOff>180343</xdr:colOff>
      <xdr:row>94</xdr:row>
      <xdr:rowOff>294640</xdr:rowOff>
    </xdr:to>
    <xdr:sp macro="" textlink="">
      <xdr:nvSpPr>
        <xdr:cNvPr id="4" name="Text Box 286">
          <a:extLst>
            <a:ext uri="{FF2B5EF4-FFF2-40B4-BE49-F238E27FC236}">
              <a16:creationId xmlns:a16="http://schemas.microsoft.com/office/drawing/2014/main" id="{00000000-0008-0000-0000-000004000000}"/>
            </a:ext>
          </a:extLst>
        </xdr:cNvPr>
        <xdr:cNvSpPr txBox="1">
          <a:spLocks noChangeArrowheads="1"/>
        </xdr:cNvSpPr>
      </xdr:nvSpPr>
      <xdr:spPr>
        <a:xfrm>
          <a:off x="593725" y="31262320"/>
          <a:ext cx="7192010" cy="1281430"/>
        </a:xfrm>
        <a:prstGeom prst="rect">
          <a:avLst/>
        </a:prstGeom>
        <a:solidFill>
          <a:schemeClr val="bg1">
            <a:lumMod val="95000"/>
            <a:alpha val="50000"/>
          </a:schemeClr>
        </a:solidFill>
        <a:ln w="9525">
          <a:solidFill>
            <a:srgbClr val="969696"/>
          </a:solidFill>
          <a:prstDash val="lgDashDot"/>
          <a:miter lim="800000"/>
        </a:ln>
      </xdr:spPr>
      <xdr:txBody>
        <a:bodyPr lIns="216000" tIns="180000"/>
        <a:lstStyle/>
        <a:p>
          <a:pPr>
            <a:lnSpc>
              <a:spcPts val="1900"/>
            </a:lnSpc>
          </a:pPr>
          <a:r>
            <a:rPr lang="ja-JP" altLang="en-US" sz="1100" b="1" baseline="0">
              <a:latin typeface="+mn-lt"/>
              <a:ea typeface="+mn-ea"/>
              <a:cs typeface="+mn-cs"/>
            </a:rPr>
            <a:t>　</a:t>
          </a:r>
          <a:r>
            <a:rPr lang="ja-JP" altLang="en-US" sz="1100" b="1" baseline="0">
              <a:latin typeface="宋体" panose="02010600030101010101" pitchFamily="7" charset="-122"/>
              <a:ea typeface="宋体" panose="02010600030101010101" pitchFamily="7" charset="-122"/>
              <a:cs typeface="+mn-cs"/>
            </a:rPr>
            <a:t>　</a:t>
          </a:r>
          <a:r>
            <a:rPr lang="ja-JP" altLang="ja-JP" sz="1200">
              <a:effectLst/>
              <a:latin typeface="+mn-lt"/>
              <a:ea typeface="+mn-ea"/>
              <a:cs typeface="+mn-cs"/>
            </a:rPr>
            <a:t>経費支弁者が</a:t>
          </a:r>
          <a:r>
            <a:rPr lang="ja-JP" altLang="en-US" sz="1200">
              <a:effectLst/>
              <a:latin typeface="+mn-lt"/>
              <a:ea typeface="+mn-ea"/>
              <a:cs typeface="+mn-cs"/>
            </a:rPr>
            <a:t>、</a:t>
          </a:r>
          <a:endParaRPr lang="ja-JP" altLang="ja-JP" sz="1200">
            <a:effectLst/>
          </a:endParaRPr>
        </a:p>
        <a:p>
          <a:pPr>
            <a:lnSpc>
              <a:spcPts val="1900"/>
            </a:lnSpc>
          </a:pPr>
          <a:r>
            <a:rPr lang="ja-JP" altLang="ja-JP" sz="1200">
              <a:effectLst/>
              <a:latin typeface="+mn-lt"/>
              <a:ea typeface="+mn-ea"/>
              <a:cs typeface="+mn-cs"/>
            </a:rPr>
            <a:t>収入状況を紹介してから、自分が負担できる、応援する　と</a:t>
          </a:r>
          <a:r>
            <a:rPr lang="ja-JP" altLang="en-US" sz="1200">
              <a:effectLst/>
              <a:latin typeface="+mn-lt"/>
              <a:ea typeface="+mn-ea"/>
              <a:cs typeface="+mn-cs"/>
            </a:rPr>
            <a:t>書いてください。</a:t>
          </a:r>
          <a:endParaRPr lang="en-US" altLang="ja-JP" sz="1200">
            <a:effectLst/>
            <a:latin typeface="+mn-lt"/>
            <a:ea typeface="+mn-ea"/>
            <a:cs typeface="+mn-cs"/>
          </a:endParaRPr>
        </a:p>
        <a:p>
          <a:pPr>
            <a:lnSpc>
              <a:spcPts val="1900"/>
            </a:lnSpc>
          </a:pPr>
          <a:r>
            <a:rPr lang="ja-JP" altLang="en-US" sz="1200">
              <a:effectLst/>
              <a:latin typeface="+mn-lt"/>
              <a:ea typeface="+mn-ea"/>
              <a:cs typeface="+mn-cs"/>
            </a:rPr>
            <a:t>息子と娘を間違いないようにお願いします。</a:t>
          </a:r>
          <a:endParaRPr lang="en-US" altLang="ja-JP" sz="1200">
            <a:effectLst/>
            <a:latin typeface="+mn-lt"/>
            <a:ea typeface="+mn-ea"/>
            <a:cs typeface="+mn-cs"/>
          </a:endParaRPr>
        </a:p>
        <a:p>
          <a:pPr>
            <a:lnSpc>
              <a:spcPts val="1900"/>
            </a:lnSpc>
          </a:pPr>
          <a:r>
            <a:rPr lang="ja-JP" altLang="en-US" sz="1100" b="1" baseline="0">
              <a:latin typeface="+mn-lt"/>
              <a:ea typeface="+mn-ea"/>
              <a:cs typeface="+mn-cs"/>
            </a:rPr>
            <a:t>　ほかの学生のと同じ内容はダメです　　</a:t>
          </a:r>
          <a:r>
            <a:rPr lang="en-US" altLang="ja-JP" sz="1100" b="0" i="0">
              <a:effectLst/>
              <a:latin typeface="+mn-lt"/>
              <a:ea typeface="+mn-ea"/>
              <a:cs typeface="+mn-cs"/>
            </a:rPr>
            <a:t>Do not use the same content as other students.</a:t>
          </a:r>
          <a:endParaRPr lang="zh-CN" altLang="en-US" sz="1100" b="1" baseline="0">
            <a:latin typeface="+mn-lt"/>
            <a:ea typeface="+mn-ea"/>
            <a:cs typeface="+mn-cs"/>
          </a:endParaRPr>
        </a:p>
      </xdr:txBody>
    </xdr:sp>
    <xdr:clientData/>
  </xdr:twoCellAnchor>
  <xdr:twoCellAnchor>
    <xdr:from>
      <xdr:col>69</xdr:col>
      <xdr:colOff>235404</xdr:colOff>
      <xdr:row>164</xdr:row>
      <xdr:rowOff>19050</xdr:rowOff>
    </xdr:from>
    <xdr:to>
      <xdr:col>74</xdr:col>
      <xdr:colOff>57151</xdr:colOff>
      <xdr:row>168</xdr:row>
      <xdr:rowOff>277603</xdr:rowOff>
    </xdr:to>
    <xdr:sp macro="" textlink="">
      <xdr:nvSpPr>
        <xdr:cNvPr id="25" name="四角形吹き出し 24">
          <a:extLst>
            <a:ext uri="{FF2B5EF4-FFF2-40B4-BE49-F238E27FC236}">
              <a16:creationId xmlns:a16="http://schemas.microsoft.com/office/drawing/2014/main" id="{00000000-0008-0000-0000-000019000000}"/>
            </a:ext>
          </a:extLst>
        </xdr:cNvPr>
        <xdr:cNvSpPr/>
      </xdr:nvSpPr>
      <xdr:spPr>
        <a:xfrm>
          <a:off x="10608129" y="59426475"/>
          <a:ext cx="1755322" cy="1611103"/>
        </a:xfrm>
        <a:prstGeom prst="wedgeRectCallout">
          <a:avLst>
            <a:gd name="adj1" fmla="val -65479"/>
            <a:gd name="adj2" fmla="val 72705"/>
          </a:avLst>
        </a:prstGeom>
        <a:solidFill>
          <a:srgbClr val="FFFF00"/>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経費支弁者の家族と同居する方全員</a:t>
          </a:r>
        </a:p>
      </xdr:txBody>
    </xdr:sp>
    <xdr:clientData/>
  </xdr:twoCellAnchor>
  <xdr:twoCellAnchor>
    <xdr:from>
      <xdr:col>63</xdr:col>
      <xdr:colOff>36023</xdr:colOff>
      <xdr:row>162</xdr:row>
      <xdr:rowOff>0</xdr:rowOff>
    </xdr:from>
    <xdr:to>
      <xdr:col>65</xdr:col>
      <xdr:colOff>1206</xdr:colOff>
      <xdr:row>191</xdr:row>
      <xdr:rowOff>638176</xdr:rowOff>
    </xdr:to>
    <xdr:sp macro="" textlink="">
      <xdr:nvSpPr>
        <xdr:cNvPr id="27" name="右大かっこ 26">
          <a:extLst>
            <a:ext uri="{FF2B5EF4-FFF2-40B4-BE49-F238E27FC236}">
              <a16:creationId xmlns:a16="http://schemas.microsoft.com/office/drawing/2014/main" id="{00000000-0008-0000-0000-00001B000000}"/>
            </a:ext>
          </a:extLst>
        </xdr:cNvPr>
        <xdr:cNvSpPr/>
      </xdr:nvSpPr>
      <xdr:spPr>
        <a:xfrm>
          <a:off x="9684288" y="58752441"/>
          <a:ext cx="211712" cy="11922500"/>
        </a:xfrm>
        <a:prstGeom prst="rightBracket">
          <a:avLst/>
        </a:prstGeom>
        <a:noFill/>
        <a:ln w="34925" cmpd="sng">
          <a:solidFill>
            <a:srgbClr val="FF0000"/>
          </a:solidFill>
        </a:ln>
      </xdr:spPr>
      <xdr:style>
        <a:lnRef idx="1">
          <a:schemeClr val="accent2"/>
        </a:lnRef>
        <a:fillRef idx="0">
          <a:schemeClr val="accent2"/>
        </a:fillRef>
        <a:effectRef idx="0">
          <a:schemeClr val="accent2"/>
        </a:effectRef>
        <a:fontRef idx="minor">
          <a:schemeClr val="tx1"/>
        </a:fontRef>
      </xdr:style>
      <xdr:txBody>
        <a:bodyPr rtlCol="0" anchor="ctr"/>
        <a:lstStyle/>
        <a:p>
          <a:pPr algn="ctr"/>
          <a:endParaRPr kumimoji="1" lang="ja-JP" altLang="en-US" sz="1100"/>
        </a:p>
      </xdr:txBody>
    </xdr:sp>
    <xdr:clientData/>
  </xdr:twoCellAnchor>
  <xdr:twoCellAnchor>
    <xdr:from>
      <xdr:col>65</xdr:col>
      <xdr:colOff>101648</xdr:colOff>
      <xdr:row>13</xdr:row>
      <xdr:rowOff>349568</xdr:rowOff>
    </xdr:from>
    <xdr:to>
      <xdr:col>70</xdr:col>
      <xdr:colOff>481889</xdr:colOff>
      <xdr:row>17</xdr:row>
      <xdr:rowOff>116647</xdr:rowOff>
    </xdr:to>
    <xdr:sp macro="" textlink="">
      <xdr:nvSpPr>
        <xdr:cNvPr id="6" name="吹き出し: 線 5">
          <a:extLst>
            <a:ext uri="{FF2B5EF4-FFF2-40B4-BE49-F238E27FC236}">
              <a16:creationId xmlns:a16="http://schemas.microsoft.com/office/drawing/2014/main" id="{00000000-0008-0000-0000-000006000000}"/>
            </a:ext>
          </a:extLst>
        </xdr:cNvPr>
        <xdr:cNvSpPr/>
      </xdr:nvSpPr>
      <xdr:spPr>
        <a:xfrm>
          <a:off x="10302923" y="3569018"/>
          <a:ext cx="1637541" cy="1214879"/>
        </a:xfrm>
        <a:prstGeom prst="borderCallout1">
          <a:avLst>
            <a:gd name="adj1" fmla="val 893"/>
            <a:gd name="adj2" fmla="val 2833"/>
            <a:gd name="adj3" fmla="val 4143"/>
            <a:gd name="adj4" fmla="val -2454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父、母、兄弟、姉妹家族全員。両親は離婚または亡くなっていてもいても、氏名を記入してください</a:t>
          </a:r>
          <a:endParaRPr kumimoji="1" lang="en-US" altLang="ja-JP" sz="1100" b="1">
            <a:solidFill>
              <a:srgbClr val="FF0000"/>
            </a:solidFill>
          </a:endParaRPr>
        </a:p>
        <a:p>
          <a:pPr algn="l"/>
          <a:r>
            <a:rPr kumimoji="1" lang="ja-JP" altLang="en-US" sz="1100" b="1">
              <a:solidFill>
                <a:srgbClr val="FF0000"/>
              </a:solidFill>
            </a:rPr>
            <a:t>卒業証書・家族関係の証明・銀行の証明と矛盾がないこと</a:t>
          </a:r>
        </a:p>
      </xdr:txBody>
    </xdr:sp>
    <xdr:clientData/>
  </xdr:twoCellAnchor>
  <mc:AlternateContent xmlns:mc="http://schemas.openxmlformats.org/markup-compatibility/2006">
    <mc:Choice xmlns:a14="http://schemas.microsoft.com/office/drawing/2010/main" Requires="a14">
      <xdr:twoCellAnchor editAs="oneCell">
        <xdr:from>
          <xdr:col>29</xdr:col>
          <xdr:colOff>85725</xdr:colOff>
          <xdr:row>6</xdr:row>
          <xdr:rowOff>200025</xdr:rowOff>
        </xdr:from>
        <xdr:to>
          <xdr:col>34</xdr:col>
          <xdr:colOff>76200</xdr:colOff>
          <xdr:row>6</xdr:row>
          <xdr:rowOff>409575</xdr:rowOff>
        </xdr:to>
        <xdr:sp macro="" textlink="">
          <xdr:nvSpPr>
            <xdr:cNvPr id="1031" name="11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男</a:t>
              </a:r>
              <a:r>
                <a:rPr lang="ja-JP" altLang="en-US" sz="1000" b="0" i="0" u="none" strike="noStrike" baseline="0">
                  <a:solidFill>
                    <a:srgbClr val="000000"/>
                  </a:solidFill>
                  <a:latin typeface="Osaka"/>
                  <a:ea typeface="ＭＳ Ｐゴシック"/>
                </a:rPr>
                <a:t>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xdr:row>
          <xdr:rowOff>200025</xdr:rowOff>
        </xdr:from>
        <xdr:to>
          <xdr:col>40</xdr:col>
          <xdr:colOff>19050</xdr:colOff>
          <xdr:row>6</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女</a:t>
              </a:r>
              <a:r>
                <a:rPr lang="ja-JP" altLang="en-US" sz="1000" b="0" i="0" u="none" strike="noStrike" baseline="0">
                  <a:solidFill>
                    <a:srgbClr val="000000"/>
                  </a:solidFill>
                  <a:latin typeface="Osaka"/>
                  <a:ea typeface="ＭＳ Ｐゴシック"/>
                </a:rPr>
                <a:t>Female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6</xdr:row>
          <xdr:rowOff>209550</xdr:rowOff>
        </xdr:from>
        <xdr:to>
          <xdr:col>55</xdr:col>
          <xdr:colOff>114300</xdr:colOff>
          <xdr:row>6</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6</xdr:row>
          <xdr:rowOff>209550</xdr:rowOff>
        </xdr:from>
        <xdr:to>
          <xdr:col>58</xdr:col>
          <xdr:colOff>114300</xdr:colOff>
          <xdr:row>6</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36</xdr:row>
          <xdr:rowOff>647700</xdr:rowOff>
        </xdr:from>
        <xdr:to>
          <xdr:col>16</xdr:col>
          <xdr:colOff>57150</xdr:colOff>
          <xdr:row>37</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657225</xdr:rowOff>
        </xdr:from>
        <xdr:to>
          <xdr:col>20</xdr:col>
          <xdr:colOff>180975</xdr:colOff>
          <xdr:row>37</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Osak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87</xdr:row>
          <xdr:rowOff>114300</xdr:rowOff>
        </xdr:from>
        <xdr:to>
          <xdr:col>10</xdr:col>
          <xdr:colOff>19050</xdr:colOff>
          <xdr:row>87</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父親　</a:t>
              </a:r>
              <a:r>
                <a:rPr lang="ja-JP" altLang="en-US" sz="1000" b="0" i="0" u="none" strike="noStrike" baseline="0">
                  <a:solidFill>
                    <a:srgbClr val="000000"/>
                  </a:solidFill>
                  <a:latin typeface="Osaka"/>
                  <a:ea typeface="ＭＳ Ｐゴシック"/>
                </a:rPr>
                <a:t>Father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87</xdr:row>
          <xdr:rowOff>114300</xdr:rowOff>
        </xdr:from>
        <xdr:to>
          <xdr:col>16</xdr:col>
          <xdr:colOff>152400</xdr:colOff>
          <xdr:row>87</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母親　</a:t>
              </a:r>
              <a:r>
                <a:rPr lang="ja-JP" altLang="en-US" sz="1000" b="0" i="0" u="none" strike="noStrike" baseline="0">
                  <a:solidFill>
                    <a:srgbClr val="000000"/>
                  </a:solidFill>
                  <a:latin typeface="Osaka"/>
                  <a:ea typeface="ＭＳ Ｐゴシック"/>
                </a:rPr>
                <a:t>Mother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247650</xdr:colOff>
          <xdr:row>87</xdr:row>
          <xdr:rowOff>142875</xdr:rowOff>
        </xdr:from>
        <xdr:to>
          <xdr:col>35</xdr:col>
          <xdr:colOff>104775</xdr:colOff>
          <xdr:row>88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姉妹</a:t>
              </a:r>
              <a:r>
                <a:rPr lang="ja-JP" altLang="en-US" sz="1000" b="0" i="0" u="none" strike="noStrike" baseline="0">
                  <a:solidFill>
                    <a:srgbClr val="000000"/>
                  </a:solidFill>
                  <a:latin typeface="Osaka"/>
                  <a:ea typeface="ＭＳ Ｐゴシック"/>
                </a:rPr>
                <a:t> Sister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87</xdr:row>
          <xdr:rowOff>142875</xdr:rowOff>
        </xdr:from>
        <xdr:to>
          <xdr:col>44</xdr:col>
          <xdr:colOff>123825</xdr:colOff>
          <xdr:row>88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叔父</a:t>
              </a:r>
              <a:r>
                <a:rPr lang="ja-JP" altLang="en-US" sz="1000" b="0" i="0" u="none" strike="noStrike" baseline="0">
                  <a:solidFill>
                    <a:srgbClr val="000000"/>
                  </a:solidFill>
                  <a:latin typeface="Osaka"/>
                  <a:ea typeface="ＭＳ Ｐゴシック"/>
                </a:rPr>
                <a:t> Uncle</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88</xdr:row>
          <xdr:rowOff>152400</xdr:rowOff>
        </xdr:from>
        <xdr:to>
          <xdr:col>14</xdr:col>
          <xdr:colOff>76200</xdr:colOff>
          <xdr:row>89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その他</a:t>
              </a:r>
              <a:r>
                <a:rPr lang="ja-JP" altLang="en-US" sz="1000" b="0" i="0" u="none" strike="noStrike" baseline="0">
                  <a:solidFill>
                    <a:srgbClr val="000000"/>
                  </a:solidFill>
                  <a:latin typeface="Osaka"/>
                  <a:ea typeface="ＭＳ Ｐゴシック"/>
                </a:rPr>
                <a:t> Other relationship</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87</xdr:row>
          <xdr:rowOff>133350</xdr:rowOff>
        </xdr:from>
        <xdr:to>
          <xdr:col>26</xdr:col>
          <xdr:colOff>114300</xdr:colOff>
          <xdr:row>88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兄弟　</a:t>
              </a:r>
              <a:r>
                <a:rPr lang="ja-JP" altLang="en-US" sz="1000" b="0" i="0" u="none" strike="noStrike" baseline="0">
                  <a:solidFill>
                    <a:srgbClr val="000000"/>
                  </a:solidFill>
                  <a:latin typeface="Osaka"/>
                  <a:ea typeface="ＭＳ Ｐゴシック"/>
                </a:rPr>
                <a:t>Brother</a:t>
              </a:r>
              <a:endParaRPr lang="ja-JP" altLang="en-US" sz="1000" b="0" i="0" u="none" strike="noStrike" baseline="0">
                <a:solidFill>
                  <a:srgbClr val="000000"/>
                </a:solidFill>
                <a:latin typeface="Osaka"/>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87</xdr:row>
          <xdr:rowOff>142875</xdr:rowOff>
        </xdr:from>
        <xdr:to>
          <xdr:col>55</xdr:col>
          <xdr:colOff>142875</xdr:colOff>
          <xdr:row>88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6350">
              <a:solidFill>
                <a:srgbClr val="C0C0C0" mc:Ignorable="a14" a14:legacySpreadsheetColorIndex="22"/>
              </a:solidFill>
              <a:miter lim="800000"/>
              <a:headEnd/>
              <a:tailEnd/>
            </a:ln>
            <a:effectLst/>
            <a:extLst>
              <a:ext uri="{909E8E84-426E-40DD-AFC4-6F175D3DCCD1}">
                <a14:hiddenFill>
                  <a:solidFill>
                    <a:srgbClr val="FFFFFF"/>
                  </a:solidFill>
                </a14:hiddenFill>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叔母</a:t>
              </a:r>
              <a:r>
                <a:rPr lang="ja-JP" altLang="en-US" sz="1000" b="0" i="0" u="none" strike="noStrike" baseline="0">
                  <a:solidFill>
                    <a:srgbClr val="000000"/>
                  </a:solidFill>
                  <a:latin typeface="Osaka"/>
                  <a:ea typeface="ＭＳ Ｐゴシック"/>
                </a:rPr>
                <a:t> Aunt</a:t>
              </a:r>
              <a:endParaRPr lang="ja-JP" altLang="en-US" sz="1000" b="0" i="0" u="none" strike="noStrike" baseline="0">
                <a:solidFill>
                  <a:srgbClr val="000000"/>
                </a:solidFill>
                <a:latin typeface="Osaka"/>
              </a:endParaRPr>
            </a:p>
          </xdr:txBody>
        </xdr:sp>
        <xdr:clientData/>
      </xdr:twoCellAnchor>
    </mc:Choice>
    <mc:Fallback/>
  </mc:AlternateContent>
  <xdr:twoCellAnchor>
    <xdr:from>
      <xdr:col>65</xdr:col>
      <xdr:colOff>118856</xdr:colOff>
      <xdr:row>18</xdr:row>
      <xdr:rowOff>411646</xdr:rowOff>
    </xdr:from>
    <xdr:to>
      <xdr:col>71</xdr:col>
      <xdr:colOff>4557</xdr:colOff>
      <xdr:row>22</xdr:row>
      <xdr:rowOff>88596</xdr:rowOff>
    </xdr:to>
    <xdr:sp macro="" textlink="">
      <xdr:nvSpPr>
        <xdr:cNvPr id="41" name="四角形吹き出し 13">
          <a:extLst>
            <a:ext uri="{FF2B5EF4-FFF2-40B4-BE49-F238E27FC236}">
              <a16:creationId xmlns:a16="http://schemas.microsoft.com/office/drawing/2014/main" id="{00000000-0008-0000-0000-000029000000}"/>
            </a:ext>
          </a:extLst>
        </xdr:cNvPr>
        <xdr:cNvSpPr/>
      </xdr:nvSpPr>
      <xdr:spPr>
        <a:xfrm>
          <a:off x="10256769" y="5414342"/>
          <a:ext cx="1707875" cy="935906"/>
        </a:xfrm>
        <a:prstGeom prst="wedgeRectCallout">
          <a:avLst>
            <a:gd name="adj1" fmla="val -69825"/>
            <a:gd name="adj2" fmla="val 32802"/>
          </a:avLst>
        </a:prstGeom>
      </xdr:spPr>
      <xdr:style>
        <a:lnRef idx="2">
          <a:schemeClr val="accent1"/>
        </a:lnRef>
        <a:fillRef idx="1">
          <a:schemeClr val="lt1"/>
        </a:fillRef>
        <a:effectRef idx="0">
          <a:schemeClr val="accent1"/>
        </a:effectRef>
        <a:fontRef idx="minor">
          <a:schemeClr val="dk1"/>
        </a:fontRef>
      </xdr:style>
      <xdr:txBody>
        <a:bodyPr rtlCol="0" anchor="ctr"/>
        <a:lstStyle/>
        <a:p>
          <a:r>
            <a:rPr kumimoji="1" lang="en-US" altLang="ja-JP" sz="1100" b="1">
              <a:solidFill>
                <a:schemeClr val="dk1"/>
              </a:solidFill>
              <a:latin typeface="+mn-lt"/>
              <a:ea typeface="+mn-ea"/>
              <a:cs typeface="+mn-cs"/>
            </a:rPr>
            <a:t>From elementary school</a:t>
          </a:r>
        </a:p>
        <a:p>
          <a:r>
            <a:rPr kumimoji="1" lang="en-US" sz="1100" b="1">
              <a:solidFill>
                <a:schemeClr val="dk1"/>
              </a:solidFill>
              <a:latin typeface="+mn-lt"/>
              <a:ea typeface="+mn-ea"/>
              <a:cs typeface="+mn-cs"/>
            </a:rPr>
            <a:t>school</a:t>
          </a:r>
          <a:r>
            <a:rPr kumimoji="1" lang="en-US" sz="1100" b="1" baseline="0">
              <a:solidFill>
                <a:schemeClr val="dk1"/>
              </a:solidFill>
              <a:latin typeface="+mn-lt"/>
              <a:ea typeface="+mn-ea"/>
              <a:cs typeface="+mn-cs"/>
            </a:rPr>
            <a:t> name should be same with diploma</a:t>
          </a:r>
          <a:endParaRPr kumimoji="1" lang="en-US" sz="1100" b="1">
            <a:solidFill>
              <a:schemeClr val="dk1"/>
            </a:solidFill>
            <a:latin typeface="+mn-lt"/>
            <a:ea typeface="+mn-ea"/>
            <a:cs typeface="+mn-cs"/>
          </a:endParaRPr>
        </a:p>
      </xdr:txBody>
    </xdr:sp>
    <xdr:clientData/>
  </xdr:twoCellAnchor>
  <xdr:twoCellAnchor>
    <xdr:from>
      <xdr:col>67</xdr:col>
      <xdr:colOff>51547</xdr:colOff>
      <xdr:row>124</xdr:row>
      <xdr:rowOff>299197</xdr:rowOff>
    </xdr:from>
    <xdr:to>
      <xdr:col>74</xdr:col>
      <xdr:colOff>111499</xdr:colOff>
      <xdr:row>126</xdr:row>
      <xdr:rowOff>111285</xdr:rowOff>
    </xdr:to>
    <xdr:sp macro="" textlink="">
      <xdr:nvSpPr>
        <xdr:cNvPr id="43" name="四角形吹き出し 17">
          <a:extLst>
            <a:ext uri="{FF2B5EF4-FFF2-40B4-BE49-F238E27FC236}">
              <a16:creationId xmlns:a16="http://schemas.microsoft.com/office/drawing/2014/main" id="{00000000-0008-0000-0000-00002B000000}"/>
            </a:ext>
          </a:extLst>
        </xdr:cNvPr>
        <xdr:cNvSpPr/>
      </xdr:nvSpPr>
      <xdr:spPr>
        <a:xfrm>
          <a:off x="10500472" y="41856772"/>
          <a:ext cx="2003052" cy="621713"/>
        </a:xfrm>
        <a:prstGeom prst="wedgeRectCallout">
          <a:avLst>
            <a:gd name="adj1" fmla="val -78833"/>
            <a:gd name="adj2" fmla="val 67098"/>
          </a:avLst>
        </a:prstGeom>
      </xdr:spPr>
      <xdr:style>
        <a:lnRef idx="2">
          <a:schemeClr val="accent1"/>
        </a:lnRef>
        <a:fillRef idx="1">
          <a:schemeClr val="lt1"/>
        </a:fillRef>
        <a:effectRef idx="0">
          <a:schemeClr val="accent1"/>
        </a:effectRef>
        <a:fontRef idx="minor">
          <a:schemeClr val="dk1"/>
        </a:fontRef>
      </xdr:style>
      <xdr:txBody>
        <a:bodyPr rtlCol="0" anchor="ctr"/>
        <a:lstStyle/>
        <a:p>
          <a:r>
            <a:rPr kumimoji="1" lang="en-US" sz="1100" b="1">
              <a:solidFill>
                <a:schemeClr val="dk1"/>
              </a:solidFill>
              <a:latin typeface="+mn-lt"/>
              <a:ea typeface="+mn-ea"/>
              <a:cs typeface="+mn-cs"/>
            </a:rPr>
            <a:t>Total</a:t>
          </a:r>
          <a:r>
            <a:rPr kumimoji="1" lang="en-US" sz="1100" b="1" baseline="0">
              <a:solidFill>
                <a:schemeClr val="dk1"/>
              </a:solidFill>
              <a:latin typeface="+mn-lt"/>
              <a:ea typeface="+mn-ea"/>
              <a:cs typeface="+mn-cs"/>
            </a:rPr>
            <a:t> years of your education</a:t>
          </a:r>
        </a:p>
        <a:p>
          <a:r>
            <a:rPr kumimoji="1" lang="en-US" sz="1100" b="1" baseline="0">
              <a:solidFill>
                <a:schemeClr val="dk1"/>
              </a:solidFill>
              <a:latin typeface="+mn-lt"/>
              <a:ea typeface="+mn-ea"/>
              <a:cs typeface="+mn-cs"/>
            </a:rPr>
            <a:t>(from elementary school)</a:t>
          </a:r>
          <a:endParaRPr kumimoji="1" lang="en-US" sz="1100" b="1">
            <a:solidFill>
              <a:schemeClr val="dk1"/>
            </a:solidFill>
            <a:latin typeface="+mn-lt"/>
            <a:ea typeface="+mn-ea"/>
            <a:cs typeface="+mn-cs"/>
          </a:endParaRPr>
        </a:p>
      </xdr:txBody>
    </xdr:sp>
    <xdr:clientData/>
  </xdr:twoCellAnchor>
  <xdr:twoCellAnchor>
    <xdr:from>
      <xdr:col>67</xdr:col>
      <xdr:colOff>20277</xdr:colOff>
      <xdr:row>8</xdr:row>
      <xdr:rowOff>257217</xdr:rowOff>
    </xdr:from>
    <xdr:to>
      <xdr:col>74</xdr:col>
      <xdr:colOff>333375</xdr:colOff>
      <xdr:row>12</xdr:row>
      <xdr:rowOff>28575</xdr:rowOff>
    </xdr:to>
    <xdr:sp macro="" textlink="">
      <xdr:nvSpPr>
        <xdr:cNvPr id="29" name="吹き出し: 線 28">
          <a:extLst>
            <a:ext uri="{FF2B5EF4-FFF2-40B4-BE49-F238E27FC236}">
              <a16:creationId xmlns:a16="http://schemas.microsoft.com/office/drawing/2014/main" id="{00000000-0008-0000-0000-00001D000000}"/>
            </a:ext>
          </a:extLst>
        </xdr:cNvPr>
        <xdr:cNvSpPr/>
      </xdr:nvSpPr>
      <xdr:spPr>
        <a:xfrm>
          <a:off x="10469202" y="2086017"/>
          <a:ext cx="2256198" cy="1009608"/>
        </a:xfrm>
        <a:prstGeom prst="borderCallout1">
          <a:avLst>
            <a:gd name="adj1" fmla="val 893"/>
            <a:gd name="adj2" fmla="val 2833"/>
            <a:gd name="adj3" fmla="val 1267"/>
            <a:gd name="adj4" fmla="val -2535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rgbClr val="FF0000"/>
              </a:solidFill>
              <a:effectLst>
                <a:outerShdw blurRad="50800" dist="38100" algn="tr" rotWithShape="0">
                  <a:srgbClr val="000000">
                    <a:alpha val="40000"/>
                  </a:srgbClr>
                </a:outerShdw>
              </a:effectLst>
              <a:latin typeface="+mn-lt"/>
              <a:ea typeface="+mn-ea"/>
              <a:cs typeface="+mn-cs"/>
            </a:rPr>
            <a:t>PERMANENT:</a:t>
          </a:r>
        </a:p>
        <a:p>
          <a:r>
            <a:rPr kumimoji="1" lang="en-US" altLang="ja-JP" sz="1100" b="0">
              <a:solidFill>
                <a:srgbClr val="FF0000"/>
              </a:solidFill>
              <a:effectLst>
                <a:outerShdw blurRad="50800" dist="38100" algn="tr" rotWithShape="0">
                  <a:srgbClr val="000000">
                    <a:alpha val="40000"/>
                  </a:srgbClr>
                </a:outerShdw>
              </a:effectLst>
              <a:latin typeface="+mn-lt"/>
              <a:ea typeface="+mn-ea"/>
              <a:cs typeface="+mn-cs"/>
            </a:rPr>
            <a:t>Birth Certificate</a:t>
          </a:r>
          <a:r>
            <a:rPr kumimoji="1" lang="ja-JP" altLang="en-US" sz="1100" b="0">
              <a:solidFill>
                <a:srgbClr val="FF0000"/>
              </a:solidFill>
              <a:effectLst>
                <a:outerShdw blurRad="50800" dist="38100" algn="tr" rotWithShape="0">
                  <a:srgbClr val="000000">
                    <a:alpha val="40000"/>
                  </a:srgbClr>
                </a:outerShdw>
              </a:effectLst>
              <a:latin typeface="+mn-lt"/>
              <a:ea typeface="+mn-ea"/>
              <a:cs typeface="+mn-cs"/>
            </a:rPr>
            <a:t>の住所</a:t>
          </a:r>
          <a:endParaRPr kumimoji="1" lang="en-US" altLang="ja-JP" sz="1100" b="0">
            <a:solidFill>
              <a:srgbClr val="FF0000"/>
            </a:solidFill>
            <a:effectLst>
              <a:outerShdw blurRad="50800" dist="38100" algn="tr" rotWithShape="0">
                <a:srgbClr val="000000">
                  <a:alpha val="40000"/>
                </a:srgbClr>
              </a:outerShdw>
            </a:effectLst>
            <a:latin typeface="+mn-lt"/>
            <a:ea typeface="+mn-ea"/>
            <a:cs typeface="+mn-cs"/>
          </a:endParaRPr>
        </a:p>
        <a:p>
          <a:r>
            <a:rPr lang="en-US" altLang="ja-JP" sz="1100" b="0" i="0" u="none" strike="noStrike">
              <a:solidFill>
                <a:srgbClr val="FF0000"/>
              </a:solidFill>
              <a:effectLst/>
              <a:latin typeface="+mn-lt"/>
              <a:ea typeface="+mn-ea"/>
              <a:cs typeface="+mn-cs"/>
            </a:rPr>
            <a:t> Address of Birth Certificate</a:t>
          </a:r>
          <a:endParaRPr lang="ja-JP" altLang="ja-JP" b="0">
            <a:solidFill>
              <a:srgbClr val="FF0000"/>
            </a:solidFill>
            <a:effectLst/>
          </a:endParaRPr>
        </a:p>
      </xdr:txBody>
    </xdr:sp>
    <xdr:clientData/>
  </xdr:twoCellAnchor>
  <xdr:twoCellAnchor>
    <xdr:from>
      <xdr:col>66</xdr:col>
      <xdr:colOff>97679</xdr:colOff>
      <xdr:row>23</xdr:row>
      <xdr:rowOff>47625</xdr:rowOff>
    </xdr:from>
    <xdr:to>
      <xdr:col>74</xdr:col>
      <xdr:colOff>28649</xdr:colOff>
      <xdr:row>25</xdr:row>
      <xdr:rowOff>38100</xdr:rowOff>
    </xdr:to>
    <xdr:sp macro="" textlink="">
      <xdr:nvSpPr>
        <xdr:cNvPr id="30" name="吹き出し: 線 29">
          <a:extLst>
            <a:ext uri="{FF2B5EF4-FFF2-40B4-BE49-F238E27FC236}">
              <a16:creationId xmlns:a16="http://schemas.microsoft.com/office/drawing/2014/main" id="{00000000-0008-0000-0000-00001E000000}"/>
            </a:ext>
          </a:extLst>
        </xdr:cNvPr>
        <xdr:cNvSpPr/>
      </xdr:nvSpPr>
      <xdr:spPr>
        <a:xfrm>
          <a:off x="10422779" y="6943725"/>
          <a:ext cx="1997895" cy="657225"/>
        </a:xfrm>
        <a:prstGeom prst="borderCallout1">
          <a:avLst>
            <a:gd name="adj1" fmla="val 893"/>
            <a:gd name="adj2" fmla="val 2833"/>
            <a:gd name="adj3" fmla="val 1048"/>
            <a:gd name="adj4" fmla="val -2458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３行目に、高校の学校名・卒業年月・学校の所在地は必ず</a:t>
          </a:r>
          <a:r>
            <a:rPr kumimoji="1" lang="en-US" altLang="ja-JP" sz="1100">
              <a:solidFill>
                <a:srgbClr val="FF0000"/>
              </a:solidFill>
              <a:effectLst/>
              <a:latin typeface="+mn-lt"/>
              <a:ea typeface="+mn-ea"/>
              <a:cs typeface="+mn-cs"/>
            </a:rPr>
            <a:t>Provisional Certificate</a:t>
          </a:r>
          <a:r>
            <a:rPr kumimoji="1" lang="ja-JP" altLang="ja-JP" sz="1100">
              <a:solidFill>
                <a:srgbClr val="FF0000"/>
              </a:solidFill>
              <a:effectLst/>
              <a:latin typeface="+mn-lt"/>
              <a:ea typeface="+mn-ea"/>
              <a:cs typeface="+mn-cs"/>
            </a:rPr>
            <a:t>と同じこと</a:t>
          </a:r>
          <a:endParaRPr kumimoji="1" lang="ja-JP" altLang="en-US" sz="1100">
            <a:solidFill>
              <a:srgbClr val="FF0000"/>
            </a:solidFill>
          </a:endParaRPr>
        </a:p>
      </xdr:txBody>
    </xdr:sp>
    <xdr:clientData/>
  </xdr:twoCellAnchor>
  <xdr:twoCellAnchor>
    <xdr:from>
      <xdr:col>66</xdr:col>
      <xdr:colOff>87358</xdr:colOff>
      <xdr:row>26</xdr:row>
      <xdr:rowOff>149598</xdr:rowOff>
    </xdr:from>
    <xdr:to>
      <xdr:col>74</xdr:col>
      <xdr:colOff>47624</xdr:colOff>
      <xdr:row>28</xdr:row>
      <xdr:rowOff>57150</xdr:rowOff>
    </xdr:to>
    <xdr:sp macro="" textlink="">
      <xdr:nvSpPr>
        <xdr:cNvPr id="31" name="吹き出し: 線 30">
          <a:extLst>
            <a:ext uri="{FF2B5EF4-FFF2-40B4-BE49-F238E27FC236}">
              <a16:creationId xmlns:a16="http://schemas.microsoft.com/office/drawing/2014/main" id="{00000000-0008-0000-0000-00001F000000}"/>
            </a:ext>
          </a:extLst>
        </xdr:cNvPr>
        <xdr:cNvSpPr/>
      </xdr:nvSpPr>
      <xdr:spPr>
        <a:xfrm>
          <a:off x="10412458" y="8055348"/>
          <a:ext cx="2027191" cy="545727"/>
        </a:xfrm>
        <a:prstGeom prst="borderCallout1">
          <a:avLst>
            <a:gd name="adj1" fmla="val 893"/>
            <a:gd name="adj2" fmla="val 2833"/>
            <a:gd name="adj3" fmla="val 59223"/>
            <a:gd name="adj4" fmla="val -2183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rgbClr val="FF0000"/>
              </a:solidFill>
            </a:rPr>
            <a:t>日本語学習証明と一致すること</a:t>
          </a:r>
          <a:endParaRPr lang="ja-JP" altLang="ja-JP">
            <a:solidFill>
              <a:srgbClr val="FF0000"/>
            </a:solidFill>
            <a:effectLst/>
          </a:endParaRPr>
        </a:p>
        <a:p>
          <a:r>
            <a:rPr kumimoji="1" lang="ja-JP" altLang="ja-JP" sz="1100">
              <a:solidFill>
                <a:srgbClr val="FF0000"/>
              </a:solidFill>
              <a:effectLst/>
              <a:latin typeface="+mn-lt"/>
              <a:ea typeface="+mn-ea"/>
              <a:cs typeface="+mn-cs"/>
            </a:rPr>
            <a:t>学校名・年月は必ず同じ</a:t>
          </a:r>
          <a:endParaRPr lang="ja-JP" altLang="ja-JP">
            <a:solidFill>
              <a:srgbClr val="FF0000"/>
            </a:solidFill>
            <a:effectLst/>
          </a:endParaRPr>
        </a:p>
        <a:p>
          <a:pPr algn="l"/>
          <a:endParaRPr kumimoji="1" lang="ja-JP" altLang="en-US" sz="1100">
            <a:solidFill>
              <a:srgbClr val="FF0000"/>
            </a:solidFill>
          </a:endParaRPr>
        </a:p>
      </xdr:txBody>
    </xdr:sp>
    <xdr:clientData/>
  </xdr:twoCellAnchor>
  <xdr:twoCellAnchor>
    <xdr:from>
      <xdr:col>58</xdr:col>
      <xdr:colOff>0</xdr:colOff>
      <xdr:row>0</xdr:row>
      <xdr:rowOff>0</xdr:rowOff>
    </xdr:from>
    <xdr:to>
      <xdr:col>59</xdr:col>
      <xdr:colOff>0</xdr:colOff>
      <xdr:row>0</xdr:row>
      <xdr:rowOff>9525</xdr:rowOff>
    </xdr:to>
    <xdr:sp macro="" textlink="">
      <xdr:nvSpPr>
        <xdr:cNvPr id="33" name="WordArt 1">
          <a:extLst>
            <a:ext uri="{FF2B5EF4-FFF2-40B4-BE49-F238E27FC236}">
              <a16:creationId xmlns:a16="http://schemas.microsoft.com/office/drawing/2014/main" id="{00000000-0008-0000-0000-000021000000}"/>
            </a:ext>
          </a:extLst>
        </xdr:cNvPr>
        <xdr:cNvSpPr>
          <a:spLocks noChangeArrowheads="1" noChangeShapeType="1" noTextEdit="1"/>
        </xdr:cNvSpPr>
      </xdr:nvSpPr>
      <xdr:spPr bwMode="auto">
        <a:xfrm>
          <a:off x="9286875" y="0"/>
          <a:ext cx="123825" cy="9525"/>
        </a:xfrm>
        <a:prstGeom prst="rect">
          <a:avLst/>
        </a:prstGeom>
      </xdr:spPr>
      <xdr:txBody>
        <a:bodyPr wrap="none" fromWordArt="1">
          <a:prstTxWarp prst="textPlain">
            <a:avLst>
              <a:gd name="adj" fmla="val 50000"/>
            </a:avLst>
          </a:prstTxWarp>
        </a:bodyPr>
        <a:lstStyle/>
        <a:p>
          <a:pPr algn="ctr" rtl="0"/>
          <a:r>
            <a:rPr lang="en-US" altLang="ja-JP" sz="1000" u="sng" kern="10" spc="0">
              <a:ln w="9525">
                <a:solidFill>
                  <a:srgbClr val="000000"/>
                </a:solidFill>
                <a:round/>
                <a:headEnd/>
                <a:tailEnd/>
              </a:ln>
              <a:solidFill>
                <a:srgbClr val="FFFFFF"/>
              </a:solidFill>
              <a:latin typeface="MS PGothic"/>
              <a:ea typeface="MS PGothic"/>
            </a:rPr>
            <a:t>Application form for addmission </a:t>
          </a:r>
          <a:endParaRPr lang="ja-JP" altLang="en-US" sz="1000" u="sng" kern="10" spc="0">
            <a:ln w="9525">
              <a:solidFill>
                <a:srgbClr val="000000"/>
              </a:solidFill>
              <a:round/>
              <a:headEnd/>
              <a:tailEnd/>
            </a:ln>
            <a:solidFill>
              <a:srgbClr val="FFFFFF"/>
            </a:solidFill>
            <a:latin typeface="MS PGothic"/>
            <a:ea typeface="MS PGothic"/>
          </a:endParaRPr>
        </a:p>
      </xdr:txBody>
    </xdr:sp>
    <xdr:clientData/>
  </xdr:twoCellAnchor>
  <xdr:twoCellAnchor>
    <xdr:from>
      <xdr:col>58</xdr:col>
      <xdr:colOff>114300</xdr:colOff>
      <xdr:row>0</xdr:row>
      <xdr:rowOff>0</xdr:rowOff>
    </xdr:from>
    <xdr:to>
      <xdr:col>59</xdr:col>
      <xdr:colOff>0</xdr:colOff>
      <xdr:row>0</xdr:row>
      <xdr:rowOff>9525</xdr:rowOff>
    </xdr:to>
    <xdr:pic>
      <xdr:nvPicPr>
        <xdr:cNvPr id="34" name="Picture 3" descr="logo　gif　黒">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01175" y="0"/>
          <a:ext cx="9525" cy="9525"/>
        </a:xfrm>
        <a:prstGeom prst="rect">
          <a:avLst/>
        </a:prstGeom>
        <a:noFill/>
        <a:ln w="9525">
          <a:noFill/>
          <a:miter lim="800000"/>
          <a:headEnd/>
          <a:tailEnd/>
        </a:ln>
      </xdr:spPr>
    </xdr:pic>
    <xdr:clientData/>
  </xdr:twoCellAnchor>
  <xdr:twoCellAnchor>
    <xdr:from>
      <xdr:col>66</xdr:col>
      <xdr:colOff>24849</xdr:colOff>
      <xdr:row>37</xdr:row>
      <xdr:rowOff>21268</xdr:rowOff>
    </xdr:from>
    <xdr:to>
      <xdr:col>73</xdr:col>
      <xdr:colOff>24848</xdr:colOff>
      <xdr:row>40</xdr:row>
      <xdr:rowOff>364435</xdr:rowOff>
    </xdr:to>
    <xdr:sp macro="" textlink="">
      <xdr:nvSpPr>
        <xdr:cNvPr id="36" name="吹き出し: 線 35">
          <a:extLst>
            <a:ext uri="{FF2B5EF4-FFF2-40B4-BE49-F238E27FC236}">
              <a16:creationId xmlns:a16="http://schemas.microsoft.com/office/drawing/2014/main" id="{B9AE2E79-F8E7-B27A-9B70-D48954B534CA}"/>
            </a:ext>
          </a:extLst>
        </xdr:cNvPr>
        <xdr:cNvSpPr/>
      </xdr:nvSpPr>
      <xdr:spPr>
        <a:xfrm>
          <a:off x="10287001" y="11525811"/>
          <a:ext cx="1946412" cy="1005776"/>
        </a:xfrm>
        <a:prstGeom prst="borderCallout1">
          <a:avLst>
            <a:gd name="adj1" fmla="val 893"/>
            <a:gd name="adj2" fmla="val 2833"/>
            <a:gd name="adj3" fmla="val 59223"/>
            <a:gd name="adj4" fmla="val -2183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rPr>
            <a:t>No</a:t>
          </a:r>
          <a:r>
            <a:rPr kumimoji="1" lang="ja-JP" altLang="en-US" sz="1100">
              <a:solidFill>
                <a:srgbClr val="FF0000"/>
              </a:solidFill>
            </a:rPr>
            <a:t>の場合、回数は記入しないでください</a:t>
          </a:r>
          <a:r>
            <a:rPr kumimoji="1" lang="en-US" altLang="ja-JP" sz="1100">
              <a:solidFill>
                <a:srgbClr val="FF0000"/>
              </a:solidFill>
            </a:rPr>
            <a:t>yes</a:t>
          </a:r>
          <a:r>
            <a:rPr kumimoji="1" lang="ja-JP" altLang="en-US" sz="1100">
              <a:solidFill>
                <a:srgbClr val="FF0000"/>
              </a:solidFill>
            </a:rPr>
            <a:t>の場合、回数を記入してください。そしてパスポートコピーを提出してください</a:t>
          </a:r>
        </a:p>
      </xdr:txBody>
    </xdr:sp>
    <xdr:clientData/>
  </xdr:twoCellAnchor>
  <xdr:twoCellAnchor>
    <xdr:from>
      <xdr:col>63</xdr:col>
      <xdr:colOff>28575</xdr:colOff>
      <xdr:row>4</xdr:row>
      <xdr:rowOff>66675</xdr:rowOff>
    </xdr:from>
    <xdr:to>
      <xdr:col>74</xdr:col>
      <xdr:colOff>323850</xdr:colOff>
      <xdr:row>8</xdr:row>
      <xdr:rowOff>0</xdr:rowOff>
    </xdr:to>
    <xdr:sp macro="" textlink="">
      <xdr:nvSpPr>
        <xdr:cNvPr id="2" name="テキスト ボックス 1"/>
        <xdr:cNvSpPr txBox="1"/>
      </xdr:nvSpPr>
      <xdr:spPr>
        <a:xfrm>
          <a:off x="9982200" y="942975"/>
          <a:ext cx="273367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間違えると</a:t>
          </a:r>
          <a:r>
            <a:rPr kumimoji="1" lang="en-US" altLang="ja-JP" sz="1100">
              <a:solidFill>
                <a:srgbClr val="FF0000"/>
              </a:solidFill>
            </a:rPr>
            <a:t>COE</a:t>
          </a:r>
          <a:r>
            <a:rPr kumimoji="1" lang="ja-JP" altLang="en-US" sz="1100">
              <a:solidFill>
                <a:srgbClr val="FF0000"/>
              </a:solidFill>
            </a:rPr>
            <a:t>の申請ができなくなりますので、必ず再確認してください。</a:t>
          </a:r>
        </a:p>
        <a:p>
          <a:r>
            <a:rPr kumimoji="1" lang="en-US" altLang="ja-JP" sz="1100">
              <a:solidFill>
                <a:srgbClr val="FF0000"/>
              </a:solidFill>
            </a:rPr>
            <a:t>If you make a mistake, you will not be able to apply for a COE, so be sure to double-check.</a:t>
          </a:r>
          <a:endParaRPr kumimoji="1" lang="ja-JP" altLang="en-US" sz="1100">
            <a:solidFill>
              <a:srgbClr val="FF0000"/>
            </a:solidFill>
          </a:endParaRPr>
        </a:p>
      </xdr:txBody>
    </xdr:sp>
    <xdr:clientData fPrintsWithSheet="0"/>
  </xdr:twoCellAnchor>
  <xdr:twoCellAnchor editAs="oneCell">
    <xdr:from>
      <xdr:col>13</xdr:col>
      <xdr:colOff>99806</xdr:colOff>
      <xdr:row>13</xdr:row>
      <xdr:rowOff>268771</xdr:rowOff>
    </xdr:from>
    <xdr:to>
      <xdr:col>41</xdr:col>
      <xdr:colOff>104775</xdr:colOff>
      <xdr:row>15</xdr:row>
      <xdr:rowOff>374346</xdr:rowOff>
    </xdr:to>
    <xdr:sp macro="" textlink="" fLocksText="0">
      <xdr:nvSpPr>
        <xdr:cNvPr id="35" name="四角形吹き出し 13">
          <a:extLst>
            <a:ext uri="{FF2B5EF4-FFF2-40B4-BE49-F238E27FC236}">
              <a16:creationId xmlns:a16="http://schemas.microsoft.com/office/drawing/2014/main" id="{00000000-0008-0000-0000-000029000000}"/>
            </a:ext>
          </a:extLst>
        </xdr:cNvPr>
        <xdr:cNvSpPr/>
      </xdr:nvSpPr>
      <xdr:spPr>
        <a:xfrm>
          <a:off x="2423906" y="3754921"/>
          <a:ext cx="4319794" cy="1058075"/>
        </a:xfrm>
        <a:prstGeom prst="wedgeRectCallout">
          <a:avLst>
            <a:gd name="adj1" fmla="val -29576"/>
            <a:gd name="adj2" fmla="val 288464"/>
          </a:avLst>
        </a:prstGeom>
      </xdr:spPr>
      <xdr:style>
        <a:lnRef idx="2">
          <a:schemeClr val="accent1"/>
        </a:lnRef>
        <a:fillRef idx="1">
          <a:schemeClr val="lt1"/>
        </a:fillRef>
        <a:effectRef idx="0">
          <a:schemeClr val="accent1"/>
        </a:effectRef>
        <a:fontRef idx="minor">
          <a:schemeClr val="dk1"/>
        </a:fontRef>
      </xdr:style>
      <xdr:txBody>
        <a:bodyPr rtlCol="0" anchor="ctr"/>
        <a:lstStyle/>
        <a:p>
          <a:r>
            <a:rPr kumimoji="1" lang="ja-JP" altLang="ja-JP" sz="1100" b="1">
              <a:solidFill>
                <a:schemeClr val="dk1"/>
              </a:solidFill>
              <a:effectLst/>
              <a:latin typeface="+mn-lt"/>
              <a:ea typeface="+mn-ea"/>
              <a:cs typeface="+mn-cs"/>
            </a:rPr>
            <a:t>印刷</a:t>
          </a:r>
          <a:r>
            <a:rPr kumimoji="1" lang="ja-JP" altLang="en-US" sz="1100" b="1">
              <a:solidFill>
                <a:schemeClr val="dk1"/>
              </a:solidFill>
              <a:effectLst/>
              <a:latin typeface="+mn-lt"/>
              <a:ea typeface="+mn-ea"/>
              <a:cs typeface="+mn-cs"/>
            </a:rPr>
            <a:t>する時に、</a:t>
          </a:r>
          <a:r>
            <a:rPr kumimoji="1" lang="ja-JP" altLang="en-US" sz="1100" b="1">
              <a:solidFill>
                <a:schemeClr val="dk1"/>
              </a:solidFill>
              <a:latin typeface="+mn-lt"/>
              <a:ea typeface="+mn-ea"/>
              <a:cs typeface="+mn-cs"/>
            </a:rPr>
            <a:t>「</a:t>
          </a:r>
          <a:r>
            <a:rPr kumimoji="1" lang="en-US" altLang="ja-JP" sz="1100" b="1">
              <a:solidFill>
                <a:schemeClr val="dk1"/>
              </a:solidFill>
              <a:latin typeface="+mn-lt"/>
              <a:ea typeface="+mn-ea"/>
              <a:cs typeface="+mn-cs"/>
            </a:rPr>
            <a:t>checklist</a:t>
          </a:r>
          <a:r>
            <a:rPr kumimoji="1" lang="ja-JP" altLang="en-US" sz="1100" b="1">
              <a:solidFill>
                <a:schemeClr val="dk1"/>
              </a:solidFill>
              <a:latin typeface="+mn-lt"/>
              <a:ea typeface="+mn-ea"/>
              <a:cs typeface="+mn-cs"/>
            </a:rPr>
            <a:t>」と「</a:t>
          </a:r>
          <a:r>
            <a:rPr kumimoji="1" lang="en-US" altLang="ja-JP" sz="1100" b="1">
              <a:solidFill>
                <a:schemeClr val="dk1"/>
              </a:solidFill>
              <a:latin typeface="+mn-lt"/>
              <a:ea typeface="+mn-ea"/>
              <a:cs typeface="+mn-cs"/>
            </a:rPr>
            <a:t>pledge</a:t>
          </a:r>
          <a:r>
            <a:rPr kumimoji="1" lang="ja-JP" altLang="en-US" sz="1100" b="1">
              <a:solidFill>
                <a:schemeClr val="dk1"/>
              </a:solidFill>
              <a:latin typeface="+mn-lt"/>
              <a:ea typeface="+mn-ea"/>
              <a:cs typeface="+mn-cs"/>
            </a:rPr>
            <a:t>」のシートも印刷してください。</a:t>
          </a:r>
          <a:endParaRPr kumimoji="1" lang="en-US" altLang="ja-JP" sz="1100" b="1">
            <a:solidFill>
              <a:schemeClr val="dk1"/>
            </a:solidFill>
            <a:latin typeface="+mn-lt"/>
            <a:ea typeface="+mn-ea"/>
            <a:cs typeface="+mn-cs"/>
          </a:endParaRPr>
        </a:p>
        <a:p>
          <a:r>
            <a:rPr kumimoji="1" lang="en-US" sz="1100" b="1">
              <a:solidFill>
                <a:schemeClr val="dk1"/>
              </a:solidFill>
              <a:latin typeface="+mn-lt"/>
              <a:ea typeface="+mn-ea"/>
              <a:cs typeface="+mn-cs"/>
            </a:rPr>
            <a:t>When printing, please also print the "checklist" and "pledge" sheets</a:t>
          </a:r>
        </a:p>
        <a:p>
          <a:r>
            <a:rPr kumimoji="1" lang="hi-IN" sz="1100" b="1">
              <a:solidFill>
                <a:schemeClr val="dk1"/>
              </a:solidFill>
              <a:latin typeface="+mn-lt"/>
              <a:ea typeface="+mn-ea"/>
              <a:cs typeface="+mn-cs"/>
            </a:rPr>
            <a:t>प्रिन्ट गर्दा, कृपया "चेकलिस्ट" र "प्लेज" पानाहरू पनि छाप्नुहोस्</a:t>
          </a:r>
          <a:endParaRPr kumimoji="1" lang="en-US" sz="1100" b="1">
            <a:solidFill>
              <a:schemeClr val="dk1"/>
            </a:solidFill>
            <a:latin typeface="+mn-lt"/>
            <a:ea typeface="+mn-ea"/>
            <a:cs typeface="+mn-cs"/>
          </a:endParaRPr>
        </a:p>
        <a:p>
          <a:endParaRPr kumimoji="1" lang="en-US" sz="1100" b="1">
            <a:solidFill>
              <a:schemeClr val="dk1"/>
            </a:solidFill>
            <a:latin typeface="+mn-lt"/>
            <a:ea typeface="+mn-ea"/>
            <a:cs typeface="+mn-cs"/>
          </a:endParaRPr>
        </a:p>
      </xdr:txBody>
    </xdr:sp>
    <xdr:clientData fLocksWithSheet="0" fPrintsWithSheet="0"/>
  </xdr:twoCellAnchor>
  <xdr:twoCellAnchor editAs="oneCell">
    <xdr:from>
      <xdr:col>13</xdr:col>
      <xdr:colOff>38100</xdr:colOff>
      <xdr:row>126</xdr:row>
      <xdr:rowOff>19050</xdr:rowOff>
    </xdr:from>
    <xdr:to>
      <xdr:col>41</xdr:col>
      <xdr:colOff>43069</xdr:colOff>
      <xdr:row>128</xdr:row>
      <xdr:rowOff>10325</xdr:rowOff>
    </xdr:to>
    <xdr:sp macro="" textlink="" fLocksText="0">
      <xdr:nvSpPr>
        <xdr:cNvPr id="37" name="四角形吹き出し 13">
          <a:extLst>
            <a:ext uri="{FF2B5EF4-FFF2-40B4-BE49-F238E27FC236}">
              <a16:creationId xmlns:a16="http://schemas.microsoft.com/office/drawing/2014/main" id="{00000000-0008-0000-0000-000029000000}"/>
            </a:ext>
          </a:extLst>
        </xdr:cNvPr>
        <xdr:cNvSpPr/>
      </xdr:nvSpPr>
      <xdr:spPr>
        <a:xfrm>
          <a:off x="2362200" y="42776775"/>
          <a:ext cx="4319794" cy="1058075"/>
        </a:xfrm>
        <a:prstGeom prst="wedgeRectCallout">
          <a:avLst>
            <a:gd name="adj1" fmla="val -29576"/>
            <a:gd name="adj2" fmla="val 288464"/>
          </a:avLst>
        </a:prstGeom>
      </xdr:spPr>
      <xdr:style>
        <a:lnRef idx="2">
          <a:schemeClr val="accent1"/>
        </a:lnRef>
        <a:fillRef idx="1">
          <a:schemeClr val="lt1"/>
        </a:fillRef>
        <a:effectRef idx="0">
          <a:schemeClr val="accent1"/>
        </a:effectRef>
        <a:fontRef idx="minor">
          <a:schemeClr val="dk1"/>
        </a:fontRef>
      </xdr:style>
      <xdr:txBody>
        <a:bodyPr rtlCol="0" anchor="ctr"/>
        <a:lstStyle/>
        <a:p>
          <a:r>
            <a:rPr kumimoji="1" lang="ja-JP" altLang="ja-JP" sz="1100" b="1">
              <a:solidFill>
                <a:schemeClr val="dk1"/>
              </a:solidFill>
              <a:effectLst/>
              <a:latin typeface="+mn-lt"/>
              <a:ea typeface="+mn-ea"/>
              <a:cs typeface="+mn-cs"/>
            </a:rPr>
            <a:t>印刷</a:t>
          </a:r>
          <a:r>
            <a:rPr kumimoji="1" lang="ja-JP" altLang="en-US" sz="1100" b="1">
              <a:solidFill>
                <a:schemeClr val="dk1"/>
              </a:solidFill>
              <a:effectLst/>
              <a:latin typeface="+mn-lt"/>
              <a:ea typeface="+mn-ea"/>
              <a:cs typeface="+mn-cs"/>
            </a:rPr>
            <a:t>する時に、</a:t>
          </a:r>
          <a:r>
            <a:rPr kumimoji="1" lang="ja-JP" altLang="en-US" sz="1100" b="1">
              <a:solidFill>
                <a:schemeClr val="dk1"/>
              </a:solidFill>
              <a:latin typeface="+mn-lt"/>
              <a:ea typeface="+mn-ea"/>
              <a:cs typeface="+mn-cs"/>
            </a:rPr>
            <a:t>「</a:t>
          </a:r>
          <a:r>
            <a:rPr kumimoji="1" lang="en-US" altLang="ja-JP" sz="1100" b="1">
              <a:solidFill>
                <a:schemeClr val="dk1"/>
              </a:solidFill>
              <a:latin typeface="+mn-lt"/>
              <a:ea typeface="+mn-ea"/>
              <a:cs typeface="+mn-cs"/>
            </a:rPr>
            <a:t>checklist</a:t>
          </a:r>
          <a:r>
            <a:rPr kumimoji="1" lang="ja-JP" altLang="en-US" sz="1100" b="1">
              <a:solidFill>
                <a:schemeClr val="dk1"/>
              </a:solidFill>
              <a:latin typeface="+mn-lt"/>
              <a:ea typeface="+mn-ea"/>
              <a:cs typeface="+mn-cs"/>
            </a:rPr>
            <a:t>」と「</a:t>
          </a:r>
          <a:r>
            <a:rPr kumimoji="1" lang="en-US" altLang="ja-JP" sz="1100" b="1">
              <a:solidFill>
                <a:schemeClr val="dk1"/>
              </a:solidFill>
              <a:latin typeface="+mn-lt"/>
              <a:ea typeface="+mn-ea"/>
              <a:cs typeface="+mn-cs"/>
            </a:rPr>
            <a:t>pledge</a:t>
          </a:r>
          <a:r>
            <a:rPr kumimoji="1" lang="ja-JP" altLang="en-US" sz="1100" b="1">
              <a:solidFill>
                <a:schemeClr val="dk1"/>
              </a:solidFill>
              <a:latin typeface="+mn-lt"/>
              <a:ea typeface="+mn-ea"/>
              <a:cs typeface="+mn-cs"/>
            </a:rPr>
            <a:t>」のシートも印刷してください。</a:t>
          </a:r>
          <a:endParaRPr kumimoji="1" lang="en-US" altLang="ja-JP" sz="1100" b="1">
            <a:solidFill>
              <a:schemeClr val="dk1"/>
            </a:solidFill>
            <a:latin typeface="+mn-lt"/>
            <a:ea typeface="+mn-ea"/>
            <a:cs typeface="+mn-cs"/>
          </a:endParaRPr>
        </a:p>
        <a:p>
          <a:r>
            <a:rPr kumimoji="1" lang="en-US" sz="1100" b="1">
              <a:solidFill>
                <a:schemeClr val="dk1"/>
              </a:solidFill>
              <a:latin typeface="+mn-lt"/>
              <a:ea typeface="+mn-ea"/>
              <a:cs typeface="+mn-cs"/>
            </a:rPr>
            <a:t>When printing, please also print the "checklist" and "pledge" sheets</a:t>
          </a:r>
        </a:p>
        <a:p>
          <a:r>
            <a:rPr kumimoji="1" lang="hi-IN" sz="1100" b="1">
              <a:solidFill>
                <a:schemeClr val="dk1"/>
              </a:solidFill>
              <a:latin typeface="+mn-lt"/>
              <a:ea typeface="+mn-ea"/>
              <a:cs typeface="+mn-cs"/>
            </a:rPr>
            <a:t>प्रिन्ट गर्दा, कृपया "चेकलिस्ट" र "प्लेज" पानाहरू पनि छाप्नुहोस्</a:t>
          </a:r>
          <a:endParaRPr kumimoji="1" lang="en-US" sz="1100" b="1">
            <a:solidFill>
              <a:schemeClr val="dk1"/>
            </a:solidFill>
            <a:latin typeface="+mn-lt"/>
            <a:ea typeface="+mn-ea"/>
            <a:cs typeface="+mn-cs"/>
          </a:endParaRPr>
        </a:p>
        <a:p>
          <a:endParaRPr kumimoji="1" lang="en-US" sz="1100" b="1">
            <a:solidFill>
              <a:schemeClr val="dk1"/>
            </a:solidFill>
            <a:latin typeface="+mn-lt"/>
            <a:ea typeface="+mn-ea"/>
            <a:cs typeface="+mn-cs"/>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533400</xdr:colOff>
      <xdr:row>23</xdr:row>
      <xdr:rowOff>133350</xdr:rowOff>
    </xdr:from>
    <xdr:to>
      <xdr:col>4</xdr:col>
      <xdr:colOff>285750</xdr:colOff>
      <xdr:row>23</xdr:row>
      <xdr:rowOff>133350</xdr:rowOff>
    </xdr:to>
    <xdr:sp macro="" textlink="">
      <xdr:nvSpPr>
        <xdr:cNvPr id="11791" name="Line 1">
          <a:extLst>
            <a:ext uri="{FF2B5EF4-FFF2-40B4-BE49-F238E27FC236}">
              <a16:creationId xmlns:a16="http://schemas.microsoft.com/office/drawing/2014/main" id="{00000000-0008-0000-0400-00000F2E0000}"/>
            </a:ext>
          </a:extLst>
        </xdr:cNvPr>
        <xdr:cNvSpPr>
          <a:spLocks noChangeShapeType="1"/>
        </xdr:cNvSpPr>
      </xdr:nvSpPr>
      <xdr:spPr bwMode="auto">
        <a:xfrm>
          <a:off x="2905125" y="7477125"/>
          <a:ext cx="333375" cy="0"/>
        </a:xfrm>
        <a:prstGeom prst="line">
          <a:avLst/>
        </a:prstGeom>
        <a:noFill/>
        <a:ln w="9525">
          <a:solidFill>
            <a:srgbClr val="000000"/>
          </a:solidFill>
          <a:round/>
          <a:headEnd/>
          <a:tailEnd/>
        </a:ln>
      </xdr:spPr>
    </xdr:sp>
    <xdr:clientData/>
  </xdr:twoCellAnchor>
  <xdr:twoCellAnchor>
    <xdr:from>
      <xdr:col>5</xdr:col>
      <xdr:colOff>466725</xdr:colOff>
      <xdr:row>23</xdr:row>
      <xdr:rowOff>152400</xdr:rowOff>
    </xdr:from>
    <xdr:to>
      <xdr:col>6</xdr:col>
      <xdr:colOff>219075</xdr:colOff>
      <xdr:row>23</xdr:row>
      <xdr:rowOff>152400</xdr:rowOff>
    </xdr:to>
    <xdr:sp macro="" textlink="">
      <xdr:nvSpPr>
        <xdr:cNvPr id="11792" name="Line 2">
          <a:extLst>
            <a:ext uri="{FF2B5EF4-FFF2-40B4-BE49-F238E27FC236}">
              <a16:creationId xmlns:a16="http://schemas.microsoft.com/office/drawing/2014/main" id="{00000000-0008-0000-0400-0000102E0000}"/>
            </a:ext>
          </a:extLst>
        </xdr:cNvPr>
        <xdr:cNvSpPr>
          <a:spLocks noChangeShapeType="1"/>
        </xdr:cNvSpPr>
      </xdr:nvSpPr>
      <xdr:spPr bwMode="auto">
        <a:xfrm>
          <a:off x="4000500" y="7496175"/>
          <a:ext cx="333375" cy="0"/>
        </a:xfrm>
        <a:prstGeom prst="line">
          <a:avLst/>
        </a:prstGeom>
        <a:noFill/>
        <a:ln w="9525">
          <a:solidFill>
            <a:srgbClr val="000000"/>
          </a:solidFill>
          <a:round/>
          <a:headEnd/>
          <a:tailEnd/>
        </a:ln>
      </xdr:spPr>
    </xdr:sp>
    <xdr:clientData/>
  </xdr:twoCellAnchor>
  <xdr:twoCellAnchor>
    <xdr:from>
      <xdr:col>7</xdr:col>
      <xdr:colOff>495300</xdr:colOff>
      <xdr:row>23</xdr:row>
      <xdr:rowOff>142875</xdr:rowOff>
    </xdr:from>
    <xdr:to>
      <xdr:col>8</xdr:col>
      <xdr:colOff>266700</xdr:colOff>
      <xdr:row>23</xdr:row>
      <xdr:rowOff>142875</xdr:rowOff>
    </xdr:to>
    <xdr:sp macro="" textlink="">
      <xdr:nvSpPr>
        <xdr:cNvPr id="11793" name="Line 3">
          <a:extLst>
            <a:ext uri="{FF2B5EF4-FFF2-40B4-BE49-F238E27FC236}">
              <a16:creationId xmlns:a16="http://schemas.microsoft.com/office/drawing/2014/main" id="{00000000-0008-0000-0400-0000112E0000}"/>
            </a:ext>
          </a:extLst>
        </xdr:cNvPr>
        <xdr:cNvSpPr>
          <a:spLocks noChangeShapeType="1"/>
        </xdr:cNvSpPr>
      </xdr:nvSpPr>
      <xdr:spPr bwMode="auto">
        <a:xfrm>
          <a:off x="5191125" y="7486650"/>
          <a:ext cx="352425" cy="0"/>
        </a:xfrm>
        <a:prstGeom prst="line">
          <a:avLst/>
        </a:prstGeom>
        <a:noFill/>
        <a:ln w="9525">
          <a:solidFill>
            <a:srgbClr val="000000"/>
          </a:solidFill>
          <a:round/>
          <a:headEnd/>
          <a:tailEnd/>
        </a:ln>
      </xdr:spPr>
    </xdr:sp>
    <xdr:clientData/>
  </xdr:twoCellAnchor>
  <xdr:twoCellAnchor>
    <xdr:from>
      <xdr:col>9</xdr:col>
      <xdr:colOff>485775</xdr:colOff>
      <xdr:row>23</xdr:row>
      <xdr:rowOff>142875</xdr:rowOff>
    </xdr:from>
    <xdr:to>
      <xdr:col>10</xdr:col>
      <xdr:colOff>200025</xdr:colOff>
      <xdr:row>23</xdr:row>
      <xdr:rowOff>142875</xdr:rowOff>
    </xdr:to>
    <xdr:sp macro="" textlink="">
      <xdr:nvSpPr>
        <xdr:cNvPr id="11794" name="Line 4">
          <a:extLst>
            <a:ext uri="{FF2B5EF4-FFF2-40B4-BE49-F238E27FC236}">
              <a16:creationId xmlns:a16="http://schemas.microsoft.com/office/drawing/2014/main" id="{00000000-0008-0000-0400-0000122E0000}"/>
            </a:ext>
          </a:extLst>
        </xdr:cNvPr>
        <xdr:cNvSpPr>
          <a:spLocks noChangeShapeType="1"/>
        </xdr:cNvSpPr>
      </xdr:nvSpPr>
      <xdr:spPr bwMode="auto">
        <a:xfrm>
          <a:off x="6343650" y="7486650"/>
          <a:ext cx="295275" cy="0"/>
        </a:xfrm>
        <a:prstGeom prst="line">
          <a:avLst/>
        </a:prstGeom>
        <a:noFill/>
        <a:ln w="9525">
          <a:solidFill>
            <a:srgbClr val="000000"/>
          </a:solidFill>
          <a:round/>
          <a:headEnd/>
          <a:tailEnd/>
        </a:ln>
      </xdr:spPr>
    </xdr:sp>
    <xdr:clientData/>
  </xdr:twoCellAnchor>
  <xdr:twoCellAnchor editAs="oneCell">
    <xdr:from>
      <xdr:col>0</xdr:col>
      <xdr:colOff>124480</xdr:colOff>
      <xdr:row>34</xdr:row>
      <xdr:rowOff>116205</xdr:rowOff>
    </xdr:from>
    <xdr:to>
      <xdr:col>0</xdr:col>
      <xdr:colOff>543291</xdr:colOff>
      <xdr:row>35</xdr:row>
      <xdr:rowOff>25345</xdr:rowOff>
    </xdr:to>
    <xdr:sp macro="" textlink="">
      <xdr:nvSpPr>
        <xdr:cNvPr id="2" name="Text Box 7">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a:xfrm>
          <a:off x="120650" y="10233025"/>
          <a:ext cx="381000" cy="320040"/>
        </a:xfrm>
        <a:prstGeom prst="rect">
          <a:avLst/>
        </a:prstGeom>
        <a:solidFill>
          <a:srgbClr val="CCCCFF"/>
        </a:solidFill>
        <a:ln w="57150" cmpd="thickThin">
          <a:solidFill>
            <a:srgbClr val="000000"/>
          </a:solidFill>
          <a:miter lim="800000"/>
        </a:ln>
      </xdr:spPr>
      <xdr:txBody>
        <a:bodyPr vertOverflow="clip" wrap="square" lIns="18288" tIns="18288" rIns="18288" bIns="18288" anchor="ctr" upright="1"/>
        <a:lstStyle/>
        <a:p>
          <a:pPr algn="ctr" rtl="0">
            <a:defRPr sz="1000"/>
          </a:pPr>
          <a:r>
            <a:rPr lang="zh-CN" altLang="en-US" sz="1100" b="0" i="0" strike="noStrike">
              <a:solidFill>
                <a:srgbClr val="000000"/>
              </a:solidFill>
              <a:latin typeface="宋体" panose="02010600030101010101" pitchFamily="7" charset="-122"/>
              <a:ea typeface="宋体" panose="02010600030101010101" pitchFamily="7" charset="-122"/>
            </a:rPr>
            <a:t>英語</a:t>
          </a:r>
        </a:p>
      </xdr:txBody>
    </xdr:sp>
    <xdr:clientData/>
  </xdr:twoCellAnchor>
  <xdr:oneCellAnchor>
    <xdr:from>
      <xdr:col>0</xdr:col>
      <xdr:colOff>203221</xdr:colOff>
      <xdr:row>0</xdr:row>
      <xdr:rowOff>501492</xdr:rowOff>
    </xdr:from>
    <xdr:ext cx="509775" cy="268212"/>
    <xdr:sp macro="" textlink="">
      <xdr:nvSpPr>
        <xdr:cNvPr id="3" name="Text Box 7">
          <a:hlinkClick xmlns:r="http://schemas.openxmlformats.org/officeDocument/2006/relationships" r:id="rId2"/>
          <a:extLst>
            <a:ext uri="{FF2B5EF4-FFF2-40B4-BE49-F238E27FC236}">
              <a16:creationId xmlns:a16="http://schemas.microsoft.com/office/drawing/2014/main" id="{00000000-0008-0000-0400-000003000000}"/>
            </a:ext>
          </a:extLst>
        </xdr:cNvPr>
        <xdr:cNvSpPr txBox="1">
          <a:spLocks noChangeArrowheads="1"/>
        </xdr:cNvSpPr>
      </xdr:nvSpPr>
      <xdr:spPr>
        <a:xfrm>
          <a:off x="184171" y="501492"/>
          <a:ext cx="460126" cy="220317"/>
        </a:xfrm>
        <a:prstGeom prst="rect">
          <a:avLst/>
        </a:prstGeom>
        <a:solidFill>
          <a:srgbClr val="CCCCFF"/>
        </a:solidFill>
        <a:ln w="57150" cmpd="thickThin">
          <a:solidFill>
            <a:srgbClr val="000000"/>
          </a:solidFill>
          <a:miter lim="800000"/>
        </a:ln>
      </xdr:spPr>
      <xdr:txBody>
        <a:bodyPr wrap="none" lIns="18288" tIns="18288" rIns="18288" bIns="18288" anchor="ctr" upright="1">
          <a:spAutoFit/>
        </a:bodyPr>
        <a:lstStyle/>
        <a:p>
          <a:pPr algn="ctr" rtl="0">
            <a:defRPr sz="1000"/>
          </a:pPr>
          <a:r>
            <a:rPr lang="zh-CN" altLang="en-US" sz="1100" b="0" i="0" strike="noStrike">
              <a:solidFill>
                <a:srgbClr val="000000"/>
              </a:solidFill>
              <a:latin typeface="宋体" panose="02010600030101010101" pitchFamily="7" charset="-122"/>
              <a:ea typeface="宋体" panose="02010600030101010101" pitchFamily="7" charset="-122"/>
            </a:rPr>
            <a:t>日本語</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http://ailc.asia/a1004en.xlsx"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4"/>
  </sheetPr>
  <dimension ref="A1:EO1060"/>
  <sheetViews>
    <sheetView showGridLines="0" tabSelected="1" topLeftCell="A4" zoomScaleNormal="100" workbookViewId="0">
      <selection activeCell="A113" sqref="A113"/>
    </sheetView>
  </sheetViews>
  <sheetFormatPr defaultColWidth="0" defaultRowHeight="13.5" zeroHeight="1"/>
  <cols>
    <col min="1" max="1" width="4.25" style="37" customWidth="1"/>
    <col min="2" max="2" width="3.375" style="37" customWidth="1"/>
    <col min="3" max="3" width="1.625" style="87" customWidth="1"/>
    <col min="4" max="4" width="3.5" style="87" customWidth="1"/>
    <col min="5" max="5" width="2" style="87" customWidth="1"/>
    <col min="6" max="6" width="1.625" style="37" customWidth="1"/>
    <col min="7" max="7" width="1.625" style="37" hidden="1" customWidth="1"/>
    <col min="8" max="8" width="1.625" style="37" customWidth="1"/>
    <col min="9" max="9" width="1.25" style="37" customWidth="1"/>
    <col min="10" max="10" width="2.625" style="37" customWidth="1"/>
    <col min="11" max="11" width="4.375" style="37" customWidth="1"/>
    <col min="12" max="12" width="1.625" style="37" customWidth="1"/>
    <col min="13" max="13" width="2.625" style="173" customWidth="1"/>
    <col min="14" max="14" width="1.625" style="37" customWidth="1"/>
    <col min="15" max="15" width="2" style="37" customWidth="1"/>
    <col min="16" max="16" width="1.625" style="37" customWidth="1"/>
    <col min="17" max="17" width="2.5" style="37" customWidth="1"/>
    <col min="18" max="18" width="1.625" style="37" customWidth="1"/>
    <col min="19" max="19" width="2" style="37" customWidth="1"/>
    <col min="20" max="20" width="2.25" style="37" customWidth="1"/>
    <col min="21" max="21" width="2.5" style="37" customWidth="1"/>
    <col min="22" max="22" width="1.375" style="37" customWidth="1"/>
    <col min="23" max="23" width="2.5" style="37" customWidth="1"/>
    <col min="24" max="24" width="1.625" style="37" customWidth="1"/>
    <col min="25" max="25" width="0.75" style="37" customWidth="1"/>
    <col min="26" max="26" width="1.625" style="37" customWidth="1"/>
    <col min="27" max="27" width="2" style="37" customWidth="1"/>
    <col min="28" max="28" width="2.625" style="37" customWidth="1"/>
    <col min="29" max="29" width="3.5" style="37" customWidth="1"/>
    <col min="30" max="30" width="1.375" style="37" customWidth="1"/>
    <col min="31" max="31" width="1.625" style="37" customWidth="1"/>
    <col min="32" max="32" width="2.125" style="37" customWidth="1"/>
    <col min="33" max="33" width="1.625" style="37" customWidth="1"/>
    <col min="34" max="34" width="2.125" style="37" customWidth="1"/>
    <col min="35" max="35" width="2.25" style="37" customWidth="1"/>
    <col min="36" max="36" width="2.125" style="37" customWidth="1"/>
    <col min="37" max="37" width="1.25" style="37" customWidth="1"/>
    <col min="38" max="38" width="3.375" style="37" customWidth="1"/>
    <col min="39" max="39" width="2.125" style="37" customWidth="1"/>
    <col min="40" max="40" width="1.75" style="37" customWidth="1"/>
    <col min="41" max="41" width="2.75" style="37" customWidth="1"/>
    <col min="42" max="42" width="2.375" style="37" customWidth="1"/>
    <col min="43" max="43" width="1.875" style="37" customWidth="1"/>
    <col min="44" max="44" width="1.125" style="37" customWidth="1"/>
    <col min="45" max="45" width="2.875" style="37" customWidth="1"/>
    <col min="46" max="46" width="1.625" style="37" customWidth="1"/>
    <col min="47" max="47" width="0.75" style="37" customWidth="1"/>
    <col min="48" max="50" width="1.625" style="37" customWidth="1"/>
    <col min="51" max="51" width="2.25" style="37" customWidth="1"/>
    <col min="52" max="52" width="2" style="37" customWidth="1"/>
    <col min="53" max="53" width="1.25" style="37" customWidth="1"/>
    <col min="54" max="54" width="2.875" style="37" customWidth="1"/>
    <col min="55" max="55" width="2.75" style="37" customWidth="1"/>
    <col min="56" max="56" width="3.125" style="37" customWidth="1"/>
    <col min="57" max="57" width="2.625" style="37" customWidth="1"/>
    <col min="58" max="58" width="2.375" style="37" customWidth="1"/>
    <col min="59" max="59" width="1.625" style="37" customWidth="1"/>
    <col min="60" max="60" width="2.125" style="37" customWidth="1"/>
    <col min="61" max="61" width="1.875" style="37" customWidth="1"/>
    <col min="62" max="62" width="2.125" style="37" customWidth="1"/>
    <col min="63" max="69" width="1.625" style="37" customWidth="1"/>
    <col min="70" max="70" width="10" style="37" customWidth="1"/>
    <col min="71" max="71" width="7.375" style="37" bestFit="1" customWidth="1"/>
    <col min="72" max="74" width="1.625" style="37" customWidth="1"/>
    <col min="75" max="75" width="4.5" style="37" customWidth="1"/>
    <col min="76" max="16384" width="0" style="37" hidden="1"/>
  </cols>
  <sheetData>
    <row r="1" spans="1:145" s="28" customFormat="1" ht="54" hidden="1" customHeight="1">
      <c r="A1" s="292"/>
      <c r="B1" s="608" t="s">
        <v>0</v>
      </c>
      <c r="C1" s="609"/>
      <c r="D1" s="609"/>
      <c r="E1" s="609"/>
      <c r="F1" s="609"/>
      <c r="G1" s="610">
        <f>R145</f>
        <v>0</v>
      </c>
      <c r="H1" s="611"/>
      <c r="I1" s="611"/>
      <c r="J1" s="611"/>
      <c r="K1" s="611"/>
      <c r="L1" s="611"/>
      <c r="M1" s="611"/>
      <c r="N1" s="611"/>
      <c r="O1" s="612"/>
      <c r="P1" s="613" t="s">
        <v>482</v>
      </c>
      <c r="Q1" s="614"/>
      <c r="R1" s="614"/>
      <c r="S1" s="614"/>
      <c r="T1" s="615" t="str">
        <f>+R145&amp;AW145&amp;AW146</f>
        <v/>
      </c>
      <c r="U1" s="616"/>
      <c r="V1" s="616"/>
      <c r="W1" s="616"/>
      <c r="X1" s="616"/>
      <c r="Y1" s="616"/>
      <c r="Z1" s="616"/>
      <c r="AA1" s="616"/>
      <c r="AB1" s="617"/>
      <c r="AC1" s="911" t="s">
        <v>481</v>
      </c>
      <c r="AD1" s="912"/>
      <c r="AE1" s="912"/>
      <c r="AF1" s="615">
        <f>+J146</f>
        <v>0</v>
      </c>
      <c r="AG1" s="616"/>
      <c r="AH1" s="616"/>
      <c r="AI1" s="616"/>
      <c r="AJ1" s="616"/>
      <c r="AK1" s="616"/>
      <c r="AL1" s="616"/>
      <c r="AM1" s="616"/>
      <c r="AN1" s="617"/>
      <c r="AO1" s="913" t="s">
        <v>439</v>
      </c>
      <c r="AP1" s="914"/>
      <c r="AQ1" s="914"/>
      <c r="AR1" s="914"/>
      <c r="AS1" s="914"/>
      <c r="AT1" s="618">
        <v>17.89</v>
      </c>
      <c r="AU1" s="618"/>
      <c r="AV1" s="618"/>
      <c r="AW1" s="618"/>
      <c r="AX1" s="618"/>
      <c r="AY1" s="618"/>
      <c r="AZ1" s="618"/>
      <c r="BA1" s="619"/>
      <c r="BB1" s="955" t="s">
        <v>434</v>
      </c>
      <c r="BC1" s="956"/>
      <c r="BD1" s="935">
        <f>B137*AT1</f>
        <v>0</v>
      </c>
      <c r="BE1" s="957"/>
      <c r="BF1" s="934" t="s">
        <v>447</v>
      </c>
      <c r="BG1" s="935"/>
      <c r="BH1" s="936"/>
      <c r="BI1" s="937"/>
      <c r="BJ1" s="907" t="s">
        <v>435</v>
      </c>
      <c r="BK1" s="908"/>
      <c r="BL1" s="909"/>
      <c r="BM1" s="909"/>
      <c r="BN1" s="909"/>
      <c r="BO1" s="910"/>
      <c r="BP1" s="261"/>
      <c r="BQ1" s="261"/>
      <c r="BR1" s="261">
        <f>AW129</f>
        <v>0</v>
      </c>
      <c r="BS1" s="262"/>
      <c r="BT1" s="263"/>
      <c r="BU1" s="263"/>
      <c r="BV1" s="263"/>
      <c r="BW1" s="263"/>
      <c r="BX1" s="26"/>
      <c r="BY1" s="26"/>
      <c r="BZ1" s="26"/>
      <c r="CA1" s="26"/>
      <c r="CB1" s="26"/>
      <c r="CC1" s="26"/>
      <c r="CD1" s="26"/>
      <c r="CE1" s="26"/>
      <c r="CF1" s="26"/>
      <c r="CG1" s="26"/>
      <c r="CH1" s="26"/>
      <c r="CI1" s="26"/>
      <c r="CJ1" s="26"/>
      <c r="CK1" s="26"/>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row>
    <row r="2" spans="1:145" s="34" customFormat="1" ht="54" hidden="1" customHeight="1">
      <c r="A2" s="642" t="s">
        <v>188</v>
      </c>
      <c r="B2" s="506"/>
      <c r="C2" s="506"/>
      <c r="D2" s="506"/>
      <c r="E2" s="506"/>
      <c r="F2" s="506"/>
      <c r="G2" s="506"/>
      <c r="H2" s="506"/>
      <c r="I2" s="643" t="str">
        <f>経費支弁者職業</f>
        <v>農業専業</v>
      </c>
      <c r="J2" s="643"/>
      <c r="K2" s="643"/>
      <c r="L2" s="643"/>
      <c r="M2" s="643"/>
      <c r="N2" s="643"/>
      <c r="O2" s="643"/>
      <c r="P2" s="505"/>
      <c r="Q2" s="644"/>
      <c r="R2" s="644"/>
      <c r="S2" s="644"/>
      <c r="T2" s="644"/>
      <c r="U2" s="645"/>
      <c r="V2" s="646"/>
      <c r="W2" s="646"/>
      <c r="X2" s="646"/>
      <c r="Y2" s="646"/>
      <c r="Z2" s="646"/>
      <c r="AA2" s="646"/>
      <c r="AB2" s="647"/>
      <c r="AC2" s="648" t="s">
        <v>440</v>
      </c>
      <c r="AD2" s="649"/>
      <c r="AE2" s="649"/>
      <c r="AF2" s="649"/>
      <c r="AG2" s="649"/>
      <c r="AH2" s="649"/>
      <c r="AI2" s="649"/>
      <c r="AJ2" s="649"/>
      <c r="AK2" s="645">
        <f>経費支弁者TEL</f>
        <v>0</v>
      </c>
      <c r="AL2" s="646"/>
      <c r="AM2" s="646"/>
      <c r="AN2" s="646"/>
      <c r="AO2" s="647"/>
      <c r="AP2" s="649" t="s">
        <v>1</v>
      </c>
      <c r="AQ2" s="649"/>
      <c r="AR2" s="649"/>
      <c r="AS2" s="649"/>
      <c r="AT2" s="649"/>
      <c r="AU2" s="649"/>
      <c r="AV2" s="649"/>
      <c r="AW2" s="649"/>
      <c r="AX2" s="649"/>
      <c r="AY2" s="574">
        <f>ROUNDUP(BD1,-4)</f>
        <v>0</v>
      </c>
      <c r="AZ2" s="575"/>
      <c r="BA2" s="575"/>
      <c r="BB2" s="575"/>
      <c r="BC2" s="576"/>
      <c r="BD2" s="577" t="s">
        <v>2</v>
      </c>
      <c r="BE2" s="578"/>
      <c r="BF2" s="578"/>
      <c r="BG2" s="578"/>
      <c r="BH2" s="579"/>
      <c r="BI2" s="602" t="str">
        <f>出生地</f>
        <v>リストにあるように、出生証明書を参照して、出生地を村まで記入してください。番地を書く必要はありません。तपाईंको जन्म प्रमाणपत्रलाई सन्दर्भ गर्नुहोस् र सूचीबद्ध रूपमा तपाईंको गाउँमा तपाईंको जन्म स्थान प्रविष्ट गर्नुहोस्। नम्बर लेख्न आवश्यक छैन।</v>
      </c>
      <c r="BJ2" s="603"/>
      <c r="BK2" s="603"/>
      <c r="BL2" s="603"/>
      <c r="BM2" s="603"/>
      <c r="BN2" s="603"/>
      <c r="BO2" s="603"/>
      <c r="BP2" s="29"/>
      <c r="BQ2" s="30"/>
      <c r="BR2" s="31"/>
      <c r="BS2" s="31"/>
      <c r="BT2" s="31"/>
      <c r="BU2" s="31"/>
      <c r="BV2" s="31"/>
      <c r="BW2" s="31"/>
      <c r="BX2" s="26"/>
      <c r="BY2" s="26"/>
      <c r="BZ2" s="26"/>
      <c r="CA2" s="26"/>
      <c r="CB2" s="26"/>
      <c r="CC2" s="26"/>
      <c r="CD2" s="26"/>
      <c r="CE2" s="26"/>
      <c r="CF2" s="26"/>
      <c r="CG2" s="26"/>
      <c r="CH2" s="26"/>
      <c r="CI2" s="26"/>
      <c r="CJ2" s="26"/>
      <c r="CK2" s="26"/>
      <c r="CL2" s="32"/>
      <c r="CM2" s="32"/>
      <c r="CN2" s="32"/>
      <c r="CO2" s="32"/>
      <c r="CP2" s="32"/>
      <c r="CQ2" s="32"/>
      <c r="CR2" s="32"/>
      <c r="CS2" s="32"/>
      <c r="CT2" s="32"/>
      <c r="CU2" s="32"/>
      <c r="CV2" s="32"/>
      <c r="CW2" s="32"/>
      <c r="CX2" s="32"/>
      <c r="CY2" s="32"/>
      <c r="CZ2" s="32"/>
      <c r="DA2" s="32"/>
      <c r="DB2" s="32"/>
      <c r="DC2" s="32"/>
      <c r="DD2" s="32"/>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row>
    <row r="3" spans="1:145" s="35" customFormat="1" ht="51" hidden="1" customHeight="1">
      <c r="A3" s="266" t="str">
        <f>IF(K119=0,"",K119)</f>
        <v/>
      </c>
      <c r="B3" s="266"/>
      <c r="C3" s="266"/>
      <c r="D3" s="265"/>
      <c r="E3" s="664" t="str">
        <f>IF(AC119=0,"",AC119)</f>
        <v/>
      </c>
      <c r="F3" s="664"/>
      <c r="G3" s="664"/>
      <c r="H3" s="664"/>
      <c r="I3" s="664"/>
      <c r="J3" s="267"/>
      <c r="K3" s="286">
        <f>IF(日本語教育を受けた教育機関その他内容１=0,"",日本語教育機関)</f>
        <v>0</v>
      </c>
      <c r="L3" s="266">
        <f>IF(日本語教育を受けた教育機関その他内容１=0,"",日本語教育開始日)</f>
        <v>0</v>
      </c>
      <c r="M3" s="266">
        <f>IF(日本語教育を受けた教育機関その他内容１=0,"",日本語教育終了日)</f>
        <v>0</v>
      </c>
      <c r="N3" s="266" t="str">
        <f>IF(日本語教育を受けた教育機関その他内容１=0,"",日本語教育を受けた教育機関その他内容１)</f>
        <v>受験番号
Examination number</v>
      </c>
      <c r="O3" s="268"/>
      <c r="P3" s="265" t="str">
        <f>AW5&amp;" "&amp;AE5</f>
        <v xml:space="preserve"> </v>
      </c>
      <c r="Q3" s="266" t="str">
        <f>UPPER(P3)</f>
        <v xml:space="preserve"> </v>
      </c>
      <c r="R3" s="265"/>
      <c r="S3" s="659">
        <f>K117</f>
        <v>0</v>
      </c>
      <c r="T3" s="660"/>
      <c r="U3" s="660"/>
      <c r="V3" s="659">
        <f>R126</f>
        <v>0</v>
      </c>
      <c r="W3" s="660"/>
      <c r="X3" s="660"/>
      <c r="Y3" s="660"/>
      <c r="Z3" s="660"/>
      <c r="AA3" s="659">
        <f>BC126</f>
        <v>0</v>
      </c>
      <c r="AB3" s="660"/>
      <c r="AC3" s="660"/>
      <c r="AD3" s="660"/>
      <c r="AE3" s="660"/>
      <c r="AF3" s="661">
        <f>R127</f>
        <v>0</v>
      </c>
      <c r="AG3" s="662"/>
      <c r="AH3" s="662"/>
      <c r="AI3" s="662"/>
      <c r="AJ3" s="662"/>
      <c r="AK3" s="662"/>
      <c r="AL3" s="662"/>
      <c r="AM3" s="662"/>
      <c r="AN3" s="663">
        <f>R128</f>
        <v>0</v>
      </c>
      <c r="AO3" s="660"/>
      <c r="AP3" s="660"/>
      <c r="AQ3" s="660"/>
      <c r="AR3" s="660"/>
      <c r="AS3" s="660"/>
      <c r="AT3" s="659">
        <f>BC127</f>
        <v>0</v>
      </c>
      <c r="AU3" s="660"/>
      <c r="AV3" s="660"/>
      <c r="AW3" s="660"/>
      <c r="AX3" s="660"/>
      <c r="AY3" s="660"/>
      <c r="AZ3" s="660"/>
      <c r="BA3" s="660"/>
      <c r="BB3" s="660"/>
      <c r="BC3" s="660"/>
      <c r="BD3" s="580" t="s">
        <v>3</v>
      </c>
      <c r="BE3" s="581"/>
      <c r="BF3" s="581"/>
      <c r="BG3" s="581"/>
      <c r="BH3" s="582"/>
      <c r="BI3" s="583">
        <v>2407</v>
      </c>
      <c r="BJ3" s="584"/>
      <c r="BK3" s="584"/>
      <c r="BL3" s="584"/>
      <c r="BM3" s="584"/>
      <c r="BN3" s="584"/>
      <c r="BO3" s="585"/>
      <c r="BP3" s="269"/>
      <c r="BQ3" s="269"/>
      <c r="BR3" s="651"/>
      <c r="BS3" s="651"/>
      <c r="BT3" s="36"/>
      <c r="BU3" s="36"/>
      <c r="BV3" s="36"/>
      <c r="BW3" s="36"/>
      <c r="BX3" s="36"/>
      <c r="BY3" s="36"/>
      <c r="BZ3" s="36"/>
      <c r="CA3" s="36"/>
      <c r="CB3" s="36"/>
      <c r="CC3" s="36"/>
      <c r="CD3" s="36"/>
      <c r="CE3" s="36"/>
      <c r="CF3" s="36"/>
      <c r="CG3" s="36"/>
      <c r="CH3" s="36"/>
      <c r="CI3" s="36"/>
      <c r="CJ3" s="36"/>
      <c r="CK3" s="36"/>
      <c r="CL3" s="36"/>
    </row>
    <row r="4" spans="1:145" ht="69" customHeight="1">
      <c r="B4" s="322"/>
      <c r="C4" s="322"/>
      <c r="D4" s="990" t="s">
        <v>639</v>
      </c>
      <c r="E4" s="990"/>
      <c r="F4" s="990"/>
      <c r="G4" s="990"/>
      <c r="H4" s="990"/>
      <c r="I4" s="990"/>
      <c r="J4" s="990"/>
      <c r="K4" s="990"/>
      <c r="L4" s="990"/>
      <c r="M4" s="990"/>
      <c r="N4" s="990"/>
      <c r="O4" s="990"/>
      <c r="P4" s="990"/>
      <c r="Q4" s="990"/>
      <c r="R4" s="990"/>
      <c r="S4" s="990"/>
      <c r="T4" s="990"/>
      <c r="U4" s="990"/>
      <c r="V4" s="990"/>
      <c r="W4" s="990"/>
      <c r="X4" s="990"/>
      <c r="Y4" s="990"/>
      <c r="Z4" s="990"/>
      <c r="AA4" s="990"/>
      <c r="AB4" s="990"/>
      <c r="AC4" s="990"/>
      <c r="AD4" s="990"/>
      <c r="AE4" s="990"/>
      <c r="AF4" s="990"/>
      <c r="AG4" s="990"/>
      <c r="AH4" s="990"/>
      <c r="AI4" s="990"/>
      <c r="AJ4" s="990"/>
      <c r="AK4" s="990"/>
      <c r="AL4" s="990"/>
      <c r="AM4" s="990"/>
      <c r="AN4" s="990"/>
      <c r="AO4" s="990"/>
      <c r="AP4" s="990"/>
      <c r="AQ4" s="990"/>
      <c r="AR4" s="990"/>
      <c r="AS4" s="990"/>
      <c r="AT4" s="990"/>
      <c r="AU4" s="990"/>
      <c r="AV4" s="990"/>
      <c r="AW4" s="990"/>
      <c r="AX4" s="990"/>
      <c r="AY4" s="990"/>
      <c r="AZ4" s="990"/>
      <c r="BA4" s="990"/>
      <c r="BB4" s="990"/>
      <c r="BC4" s="990"/>
      <c r="BD4" s="990"/>
      <c r="BE4" s="990"/>
      <c r="BF4" s="990"/>
      <c r="BG4" s="990"/>
      <c r="BH4" s="322"/>
      <c r="BI4" s="322"/>
      <c r="BJ4" s="322"/>
      <c r="BM4" s="307"/>
      <c r="BR4" s="401" t="s">
        <v>461</v>
      </c>
      <c r="BS4" s="287" t="s">
        <v>456</v>
      </c>
      <c r="BT4" s="38"/>
      <c r="BU4" s="38"/>
      <c r="BV4" s="38"/>
      <c r="BW4" s="297"/>
      <c r="BX4" s="38"/>
      <c r="BY4" s="38"/>
      <c r="BZ4" s="38"/>
      <c r="CA4" s="38"/>
      <c r="CB4" s="38"/>
      <c r="CC4" s="38"/>
      <c r="CD4" s="38"/>
      <c r="CE4" s="38"/>
      <c r="CF4" s="38"/>
      <c r="CG4" s="38"/>
      <c r="CH4" s="38"/>
      <c r="CI4" s="38"/>
      <c r="CJ4" s="38"/>
      <c r="CK4" s="38"/>
    </row>
    <row r="5" spans="1:145" s="39" customFormat="1" ht="30.75" customHeight="1">
      <c r="B5" s="40" t="s">
        <v>4</v>
      </c>
      <c r="C5" s="654" t="s">
        <v>5</v>
      </c>
      <c r="D5" s="654"/>
      <c r="E5" s="654"/>
      <c r="F5" s="654"/>
      <c r="G5" s="654"/>
      <c r="H5" s="654"/>
      <c r="I5" s="665" t="s">
        <v>480</v>
      </c>
      <c r="J5" s="665"/>
      <c r="K5" s="665"/>
      <c r="L5" s="665"/>
      <c r="M5" s="665"/>
      <c r="N5" s="665"/>
      <c r="O5" s="665"/>
      <c r="P5" s="665"/>
      <c r="Q5" s="665"/>
      <c r="R5" s="665"/>
      <c r="S5" s="655" t="s">
        <v>477</v>
      </c>
      <c r="T5" s="656"/>
      <c r="U5" s="656"/>
      <c r="V5" s="656"/>
      <c r="W5" s="656"/>
      <c r="X5" s="656"/>
      <c r="Y5" s="656"/>
      <c r="Z5" s="656"/>
      <c r="AA5" s="656"/>
      <c r="AB5" s="667" t="s">
        <v>483</v>
      </c>
      <c r="AC5" s="668"/>
      <c r="AD5" s="668"/>
      <c r="AE5" s="670"/>
      <c r="AF5" s="670"/>
      <c r="AG5" s="670"/>
      <c r="AH5" s="670"/>
      <c r="AI5" s="670"/>
      <c r="AJ5" s="670"/>
      <c r="AK5" s="670"/>
      <c r="AL5" s="670"/>
      <c r="AM5" s="670"/>
      <c r="AN5" s="670"/>
      <c r="AO5" s="670"/>
      <c r="AP5" s="670"/>
      <c r="AQ5" s="670"/>
      <c r="AR5" s="668" t="s">
        <v>478</v>
      </c>
      <c r="AS5" s="668"/>
      <c r="AT5" s="668"/>
      <c r="AU5" s="668"/>
      <c r="AV5" s="668"/>
      <c r="AW5" s="670"/>
      <c r="AX5" s="670"/>
      <c r="AY5" s="670"/>
      <c r="AZ5" s="670"/>
      <c r="BA5" s="670"/>
      <c r="BB5" s="670"/>
      <c r="BC5" s="670"/>
      <c r="BD5" s="670"/>
      <c r="BE5" s="670"/>
      <c r="BF5" s="670"/>
      <c r="BG5" s="670"/>
      <c r="BH5" s="670"/>
      <c r="BI5" s="670"/>
      <c r="BL5" s="309"/>
      <c r="BM5" s="309"/>
      <c r="BN5" s="309"/>
      <c r="BO5" s="309"/>
      <c r="BP5" s="309"/>
      <c r="BQ5" s="309"/>
      <c r="BR5" s="38"/>
      <c r="BS5" s="38"/>
      <c r="BT5" s="38"/>
      <c r="BU5" s="38"/>
      <c r="BV5" s="38"/>
      <c r="BW5" s="38"/>
      <c r="BX5" s="38"/>
      <c r="BY5" s="38"/>
      <c r="BZ5" s="38"/>
      <c r="CA5" s="38"/>
      <c r="CB5" s="38"/>
      <c r="CC5" s="38"/>
      <c r="CD5" s="38"/>
      <c r="CE5" s="38"/>
      <c r="CF5" s="38"/>
      <c r="CG5" s="38"/>
      <c r="CH5" s="38"/>
      <c r="CI5" s="38"/>
      <c r="CJ5" s="38"/>
      <c r="CK5" s="38"/>
    </row>
    <row r="6" spans="1:145" s="42" customFormat="1" ht="10.5" customHeight="1">
      <c r="C6" s="657" t="s">
        <v>6</v>
      </c>
      <c r="D6" s="657"/>
      <c r="E6" s="657"/>
      <c r="F6" s="657"/>
      <c r="G6" s="657"/>
      <c r="H6" s="657"/>
      <c r="I6" s="666"/>
      <c r="J6" s="666"/>
      <c r="K6" s="666"/>
      <c r="L6" s="666"/>
      <c r="M6" s="666"/>
      <c r="N6" s="666"/>
      <c r="O6" s="666"/>
      <c r="P6" s="666"/>
      <c r="Q6" s="666"/>
      <c r="R6" s="666"/>
      <c r="S6" s="590" t="s">
        <v>7</v>
      </c>
      <c r="T6" s="590"/>
      <c r="U6" s="590"/>
      <c r="V6" s="590"/>
      <c r="W6" s="590"/>
      <c r="X6" s="590"/>
      <c r="Y6" s="590"/>
      <c r="Z6" s="590"/>
      <c r="AA6" s="590"/>
      <c r="AB6" s="669"/>
      <c r="AC6" s="669"/>
      <c r="AD6" s="669"/>
      <c r="AE6" s="671"/>
      <c r="AF6" s="671"/>
      <c r="AG6" s="671"/>
      <c r="AH6" s="671"/>
      <c r="AI6" s="671"/>
      <c r="AJ6" s="671"/>
      <c r="AK6" s="671"/>
      <c r="AL6" s="671"/>
      <c r="AM6" s="671"/>
      <c r="AN6" s="671"/>
      <c r="AO6" s="671"/>
      <c r="AP6" s="671"/>
      <c r="AQ6" s="671"/>
      <c r="AR6" s="669"/>
      <c r="AS6" s="669"/>
      <c r="AT6" s="669"/>
      <c r="AU6" s="669"/>
      <c r="AV6" s="669"/>
      <c r="AW6" s="671"/>
      <c r="AX6" s="671"/>
      <c r="AY6" s="671"/>
      <c r="AZ6" s="671"/>
      <c r="BA6" s="671"/>
      <c r="BB6" s="671"/>
      <c r="BC6" s="671"/>
      <c r="BD6" s="671"/>
      <c r="BE6" s="671"/>
      <c r="BF6" s="671"/>
      <c r="BG6" s="671"/>
      <c r="BH6" s="671"/>
      <c r="BI6" s="671"/>
      <c r="BL6" s="308"/>
      <c r="BM6" s="308"/>
      <c r="BN6" s="308"/>
      <c r="BO6" s="308"/>
      <c r="BP6" s="308"/>
      <c r="BQ6" s="308"/>
      <c r="BR6" s="38"/>
      <c r="BS6" s="38"/>
      <c r="BT6" s="38"/>
      <c r="BU6" s="38"/>
      <c r="BV6" s="38"/>
      <c r="BW6" s="38"/>
      <c r="BX6" s="38"/>
      <c r="BY6" s="38"/>
      <c r="BZ6" s="38"/>
      <c r="CA6" s="38"/>
      <c r="CB6" s="38"/>
      <c r="CC6" s="38"/>
      <c r="CD6" s="38"/>
      <c r="CE6" s="38"/>
      <c r="CF6" s="38"/>
      <c r="CG6" s="38"/>
      <c r="CH6" s="38"/>
      <c r="CI6" s="38"/>
      <c r="CJ6" s="38"/>
      <c r="CK6" s="38"/>
    </row>
    <row r="7" spans="1:145" s="39" customFormat="1" ht="41.25" customHeight="1">
      <c r="B7" s="40" t="s">
        <v>8</v>
      </c>
      <c r="C7" s="588" t="s">
        <v>463</v>
      </c>
      <c r="D7" s="434"/>
      <c r="E7" s="434"/>
      <c r="F7" s="434"/>
      <c r="G7" s="434"/>
      <c r="H7" s="434"/>
      <c r="I7" s="43"/>
      <c r="J7" s="672"/>
      <c r="K7" s="672"/>
      <c r="L7" s="672"/>
      <c r="M7" s="672"/>
      <c r="N7" s="672"/>
      <c r="O7" s="672"/>
      <c r="P7" s="672"/>
      <c r="Q7" s="672"/>
      <c r="R7" s="672"/>
      <c r="S7" s="44"/>
      <c r="T7" s="44"/>
      <c r="U7" s="656" t="s">
        <v>189</v>
      </c>
      <c r="V7" s="656"/>
      <c r="W7" s="656"/>
      <c r="X7" s="656"/>
      <c r="Y7" s="656"/>
      <c r="Z7" s="656"/>
      <c r="AA7" s="656"/>
      <c r="AB7" s="656"/>
      <c r="AC7" s="656"/>
      <c r="AD7" s="656"/>
      <c r="AE7" s="587" t="s">
        <v>10</v>
      </c>
      <c r="AF7" s="587"/>
      <c r="AG7" s="587"/>
      <c r="AH7" s="587"/>
      <c r="AI7" s="587"/>
      <c r="AJ7" s="45"/>
      <c r="AK7" s="45"/>
      <c r="AL7" s="587"/>
      <c r="AM7" s="587"/>
      <c r="AN7" s="587"/>
      <c r="AO7" s="46"/>
      <c r="AP7" s="46"/>
      <c r="AQ7" s="652" t="s">
        <v>466</v>
      </c>
      <c r="AR7" s="653"/>
      <c r="AS7" s="653"/>
      <c r="AT7" s="653"/>
      <c r="AU7" s="653"/>
      <c r="AV7" s="653"/>
      <c r="AW7" s="653"/>
      <c r="AX7" s="653"/>
      <c r="AY7" s="653"/>
      <c r="AZ7" s="653"/>
      <c r="BA7" s="653"/>
      <c r="BB7" s="47"/>
      <c r="BC7" s="45"/>
      <c r="BD7" s="658"/>
      <c r="BE7" s="658"/>
      <c r="BF7" s="48"/>
      <c r="BG7" s="45"/>
      <c r="BH7" s="49"/>
      <c r="BI7" s="50"/>
      <c r="BJ7" s="50"/>
      <c r="BK7" s="51"/>
      <c r="BL7" s="309"/>
      <c r="BM7" s="309"/>
      <c r="BN7" s="52" t="b">
        <v>0</v>
      </c>
      <c r="BO7" s="52" t="b">
        <v>0</v>
      </c>
      <c r="BP7" s="52" t="b">
        <v>0</v>
      </c>
      <c r="BQ7" s="52" t="b">
        <v>0</v>
      </c>
      <c r="BR7" s="38"/>
      <c r="BS7" s="38"/>
      <c r="BT7" s="38"/>
      <c r="BU7" s="38"/>
      <c r="BV7" s="38"/>
      <c r="BW7" s="38"/>
      <c r="BX7" s="38"/>
      <c r="BY7" s="38"/>
      <c r="BZ7" s="38"/>
      <c r="CA7" s="38"/>
      <c r="CB7" s="38"/>
      <c r="CC7" s="38"/>
      <c r="CD7" s="38"/>
      <c r="CE7" s="38"/>
      <c r="CF7" s="38"/>
      <c r="CG7" s="38"/>
      <c r="CH7" s="38"/>
      <c r="CI7" s="38"/>
      <c r="CJ7" s="38"/>
      <c r="CK7" s="38"/>
    </row>
    <row r="8" spans="1:145" s="53" customFormat="1" ht="13.5" customHeight="1">
      <c r="B8" s="589" t="s">
        <v>464</v>
      </c>
      <c r="C8" s="590"/>
      <c r="D8" s="590"/>
      <c r="E8" s="590"/>
      <c r="F8" s="590"/>
      <c r="G8" s="590"/>
      <c r="H8" s="590"/>
      <c r="I8" s="590"/>
      <c r="U8" s="589" t="s">
        <v>465</v>
      </c>
      <c r="V8" s="590"/>
      <c r="W8" s="590"/>
      <c r="X8" s="590"/>
      <c r="Y8" s="590"/>
      <c r="Z8" s="590"/>
      <c r="AA8" s="590"/>
      <c r="AB8" s="590"/>
      <c r="AC8" s="590"/>
      <c r="AI8" s="650" t="s">
        <v>12</v>
      </c>
      <c r="AJ8" s="650"/>
      <c r="AK8" s="650"/>
      <c r="AL8" s="650"/>
      <c r="AM8" s="650"/>
      <c r="AN8" s="650"/>
      <c r="AO8" s="650"/>
      <c r="AP8" s="650"/>
      <c r="AQ8" s="650"/>
      <c r="AT8" s="589" t="s">
        <v>467</v>
      </c>
      <c r="AU8" s="590"/>
      <c r="AV8" s="590"/>
      <c r="AW8" s="590"/>
      <c r="AX8" s="590"/>
      <c r="AY8" s="590"/>
      <c r="AZ8" s="590"/>
      <c r="BA8" s="590"/>
      <c r="BD8" s="54"/>
      <c r="BE8" s="55"/>
      <c r="BF8" s="586"/>
      <c r="BG8" s="586"/>
      <c r="BH8" s="586"/>
      <c r="BR8" s="38"/>
      <c r="BS8" s="38"/>
      <c r="BT8" s="38"/>
      <c r="BU8" s="38"/>
      <c r="BV8" s="38"/>
      <c r="BW8" s="38"/>
      <c r="BX8" s="38"/>
      <c r="BY8" s="38"/>
      <c r="BZ8" s="38"/>
      <c r="CA8" s="38"/>
      <c r="CB8" s="38"/>
      <c r="CC8" s="38"/>
      <c r="CD8" s="38"/>
      <c r="CE8" s="38"/>
      <c r="CF8" s="38"/>
      <c r="CG8" s="38"/>
      <c r="CH8" s="38"/>
      <c r="CI8" s="38"/>
      <c r="CJ8" s="38"/>
      <c r="CK8" s="38"/>
    </row>
    <row r="9" spans="1:145" s="39" customFormat="1" ht="27.75" customHeight="1">
      <c r="A9" s="187" t="s">
        <v>237</v>
      </c>
      <c r="B9" s="40" t="s">
        <v>13</v>
      </c>
      <c r="C9" s="588" t="s">
        <v>468</v>
      </c>
      <c r="D9" s="434"/>
      <c r="E9" s="434"/>
      <c r="F9" s="434"/>
      <c r="G9" s="434"/>
      <c r="H9" s="434"/>
      <c r="I9" s="606"/>
      <c r="J9" s="606"/>
      <c r="K9" s="673" t="s">
        <v>735</v>
      </c>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4"/>
      <c r="AK9" s="674"/>
      <c r="AL9" s="674"/>
      <c r="AM9" s="674"/>
      <c r="AN9" s="674"/>
      <c r="AO9" s="674"/>
      <c r="AP9" s="674"/>
      <c r="AQ9" s="674"/>
      <c r="AR9" s="674"/>
      <c r="AS9" s="674"/>
      <c r="AT9" s="674"/>
      <c r="AU9" s="674"/>
      <c r="AV9" s="674"/>
      <c r="AW9" s="674"/>
      <c r="AX9" s="674"/>
      <c r="AY9" s="674"/>
      <c r="AZ9" s="674"/>
      <c r="BA9" s="674"/>
      <c r="BB9" s="674"/>
      <c r="BC9" s="674"/>
      <c r="BD9" s="674"/>
      <c r="BE9" s="674"/>
      <c r="BF9" s="674"/>
      <c r="BG9" s="674"/>
      <c r="BH9" s="56"/>
      <c r="BN9" s="915"/>
      <c r="BO9" s="916"/>
      <c r="BP9" s="916"/>
      <c r="BQ9" s="916"/>
      <c r="BR9" s="916"/>
      <c r="BS9" s="916"/>
      <c r="BT9" s="916"/>
      <c r="BU9" s="916"/>
      <c r="BV9" s="916"/>
      <c r="BW9" s="916"/>
      <c r="BX9" s="916"/>
      <c r="BY9" s="916"/>
      <c r="BZ9" s="916"/>
      <c r="CA9" s="916"/>
      <c r="CB9" s="916"/>
      <c r="CC9" s="916"/>
      <c r="CD9" s="916"/>
      <c r="CE9" s="916"/>
      <c r="CF9" s="916"/>
      <c r="CG9" s="916"/>
      <c r="CH9" s="916"/>
      <c r="CI9" s="38"/>
      <c r="CJ9" s="38"/>
      <c r="CK9" s="38"/>
    </row>
    <row r="10" spans="1:145" s="42" customFormat="1" ht="10.5" customHeight="1">
      <c r="B10" s="53"/>
      <c r="C10" s="589" t="s">
        <v>474</v>
      </c>
      <c r="D10" s="590"/>
      <c r="E10" s="590"/>
      <c r="F10" s="590"/>
      <c r="G10" s="590"/>
      <c r="H10" s="590"/>
      <c r="I10" s="607"/>
      <c r="J10" s="607"/>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c r="AR10" s="675"/>
      <c r="AS10" s="675"/>
      <c r="AT10" s="675"/>
      <c r="AU10" s="675"/>
      <c r="AV10" s="675"/>
      <c r="AW10" s="675"/>
      <c r="AX10" s="675"/>
      <c r="AY10" s="675"/>
      <c r="AZ10" s="675"/>
      <c r="BA10" s="675"/>
      <c r="BB10" s="675"/>
      <c r="BC10" s="675"/>
      <c r="BD10" s="675"/>
      <c r="BE10" s="675"/>
      <c r="BF10" s="675"/>
      <c r="BG10" s="675"/>
      <c r="BH10" s="57"/>
      <c r="BN10" s="916"/>
      <c r="BO10" s="916"/>
      <c r="BP10" s="916"/>
      <c r="BQ10" s="916"/>
      <c r="BR10" s="916"/>
      <c r="BS10" s="916"/>
      <c r="BT10" s="916"/>
      <c r="BU10" s="916"/>
      <c r="BV10" s="916"/>
      <c r="BW10" s="916"/>
      <c r="BX10" s="916"/>
      <c r="BY10" s="916"/>
      <c r="BZ10" s="916"/>
      <c r="CA10" s="916"/>
      <c r="CB10" s="916"/>
      <c r="CC10" s="916"/>
      <c r="CD10" s="916"/>
      <c r="CE10" s="916"/>
      <c r="CF10" s="916"/>
      <c r="CG10" s="916"/>
      <c r="CH10" s="916"/>
      <c r="CI10" s="38"/>
      <c r="CJ10" s="38"/>
      <c r="CK10" s="38"/>
    </row>
    <row r="11" spans="1:145" s="39" customFormat="1" ht="34.5" customHeight="1">
      <c r="B11" s="198" t="s">
        <v>257</v>
      </c>
      <c r="C11" s="604" t="s">
        <v>281</v>
      </c>
      <c r="D11" s="605"/>
      <c r="E11" s="605"/>
      <c r="F11" s="605"/>
      <c r="G11" s="605"/>
      <c r="H11" s="605"/>
      <c r="I11" s="605"/>
      <c r="J11" s="605"/>
      <c r="K11" s="605"/>
      <c r="L11" s="605"/>
      <c r="M11" s="605"/>
      <c r="N11" s="605"/>
      <c r="O11" s="605"/>
      <c r="P11" s="605"/>
      <c r="Q11" s="605"/>
      <c r="R11" s="605"/>
      <c r="S11" s="605"/>
      <c r="T11" s="605"/>
      <c r="U11" s="605"/>
      <c r="V11" s="605"/>
      <c r="W11" s="605"/>
      <c r="X11" s="605"/>
      <c r="Y11" s="605"/>
      <c r="Z11" s="51"/>
      <c r="AA11" s="51"/>
      <c r="AQ11" s="59"/>
      <c r="AT11" s="60"/>
      <c r="BN11" s="916"/>
      <c r="BO11" s="916"/>
      <c r="BP11" s="916"/>
      <c r="BQ11" s="916"/>
      <c r="BR11" s="916"/>
      <c r="BS11" s="916"/>
      <c r="BT11" s="916"/>
      <c r="BU11" s="916"/>
      <c r="BV11" s="916"/>
      <c r="BW11" s="916"/>
      <c r="BX11" s="916"/>
      <c r="BY11" s="916"/>
      <c r="BZ11" s="916"/>
      <c r="CA11" s="916"/>
      <c r="CB11" s="916"/>
      <c r="CC11" s="916"/>
      <c r="CD11" s="916"/>
      <c r="CE11" s="916"/>
      <c r="CF11" s="916"/>
      <c r="CG11" s="916"/>
      <c r="CH11" s="916"/>
      <c r="CI11" s="38"/>
      <c r="CJ11" s="38"/>
      <c r="CK11" s="38"/>
    </row>
    <row r="12" spans="1:145" s="43" customFormat="1" ht="24.95" customHeight="1">
      <c r="B12" s="692" t="s">
        <v>14</v>
      </c>
      <c r="C12" s="693"/>
      <c r="D12" s="694"/>
      <c r="E12" s="695" t="s">
        <v>15</v>
      </c>
      <c r="F12" s="693"/>
      <c r="G12" s="693"/>
      <c r="H12" s="693"/>
      <c r="I12" s="693"/>
      <c r="J12" s="693"/>
      <c r="K12" s="693"/>
      <c r="L12" s="693"/>
      <c r="M12" s="693"/>
      <c r="N12" s="693"/>
      <c r="O12" s="693"/>
      <c r="P12" s="694"/>
      <c r="Q12" s="696" t="s">
        <v>16</v>
      </c>
      <c r="R12" s="697"/>
      <c r="S12" s="697"/>
      <c r="T12" s="697"/>
      <c r="U12" s="697"/>
      <c r="V12" s="697"/>
      <c r="W12" s="697"/>
      <c r="X12" s="697"/>
      <c r="Y12" s="698"/>
      <c r="Z12" s="695" t="s">
        <v>17</v>
      </c>
      <c r="AA12" s="693"/>
      <c r="AB12" s="693"/>
      <c r="AC12" s="693"/>
      <c r="AD12" s="693"/>
      <c r="AE12" s="693"/>
      <c r="AF12" s="693"/>
      <c r="AG12" s="693"/>
      <c r="AH12" s="693"/>
      <c r="AI12" s="693"/>
      <c r="AJ12" s="694"/>
      <c r="AK12" s="699" t="s">
        <v>235</v>
      </c>
      <c r="AL12" s="693"/>
      <c r="AM12" s="693"/>
      <c r="AN12" s="693"/>
      <c r="AO12" s="693"/>
      <c r="AP12" s="693"/>
      <c r="AQ12" s="693"/>
      <c r="AR12" s="693"/>
      <c r="AS12" s="693"/>
      <c r="AT12" s="693"/>
      <c r="AU12" s="693"/>
      <c r="AV12" s="693"/>
      <c r="AW12" s="693"/>
      <c r="AX12" s="693"/>
      <c r="AY12" s="693"/>
      <c r="AZ12" s="693"/>
      <c r="BA12" s="693"/>
      <c r="BB12" s="693"/>
      <c r="BC12" s="693"/>
      <c r="BD12" s="693"/>
      <c r="BE12" s="693"/>
      <c r="BF12" s="693"/>
      <c r="BG12" s="693"/>
      <c r="BH12" s="693"/>
      <c r="BI12" s="700"/>
      <c r="BJ12" s="181"/>
      <c r="BN12" s="916"/>
      <c r="BO12" s="916"/>
      <c r="BP12" s="916"/>
      <c r="BQ12" s="916"/>
      <c r="BR12" s="916"/>
      <c r="BS12" s="916"/>
      <c r="BT12" s="916"/>
      <c r="BU12" s="916"/>
      <c r="BV12" s="916"/>
      <c r="BW12" s="916"/>
      <c r="BX12" s="916"/>
      <c r="BY12" s="916"/>
      <c r="BZ12" s="916"/>
      <c r="CA12" s="916"/>
      <c r="CB12" s="916"/>
      <c r="CC12" s="916"/>
      <c r="CD12" s="916"/>
      <c r="CE12" s="916"/>
      <c r="CF12" s="916"/>
      <c r="CG12" s="916"/>
      <c r="CH12" s="916"/>
      <c r="CI12" s="38"/>
      <c r="CJ12" s="38"/>
      <c r="CK12" s="38"/>
    </row>
    <row r="13" spans="1:145" s="42" customFormat="1" ht="12" customHeight="1">
      <c r="B13" s="601" t="s">
        <v>18</v>
      </c>
      <c r="C13" s="568"/>
      <c r="D13" s="569"/>
      <c r="E13" s="567" t="s">
        <v>19</v>
      </c>
      <c r="F13" s="568"/>
      <c r="G13" s="568"/>
      <c r="H13" s="568"/>
      <c r="I13" s="568"/>
      <c r="J13" s="568"/>
      <c r="K13" s="568"/>
      <c r="L13" s="568"/>
      <c r="M13" s="568"/>
      <c r="N13" s="568"/>
      <c r="O13" s="568"/>
      <c r="P13" s="569"/>
      <c r="Q13" s="568" t="s">
        <v>11</v>
      </c>
      <c r="R13" s="568"/>
      <c r="S13" s="568"/>
      <c r="T13" s="568"/>
      <c r="U13" s="568"/>
      <c r="V13" s="568"/>
      <c r="W13" s="568"/>
      <c r="X13" s="568"/>
      <c r="Y13" s="61"/>
      <c r="Z13" s="567" t="s">
        <v>20</v>
      </c>
      <c r="AA13" s="568"/>
      <c r="AB13" s="568"/>
      <c r="AC13" s="568"/>
      <c r="AD13" s="568"/>
      <c r="AE13" s="568"/>
      <c r="AF13" s="568"/>
      <c r="AG13" s="568"/>
      <c r="AH13" s="568"/>
      <c r="AI13" s="568"/>
      <c r="AJ13" s="569"/>
      <c r="AK13" s="567" t="s">
        <v>21</v>
      </c>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70"/>
      <c r="BJ13" s="186" t="s">
        <v>236</v>
      </c>
      <c r="BN13" s="916"/>
      <c r="BO13" s="916"/>
      <c r="BP13" s="916"/>
      <c r="BQ13" s="916"/>
      <c r="BR13" s="916"/>
      <c r="BS13" s="916"/>
      <c r="BT13" s="916"/>
      <c r="BU13" s="916"/>
      <c r="BV13" s="916"/>
      <c r="BW13" s="916"/>
      <c r="BX13" s="916"/>
      <c r="BY13" s="916"/>
      <c r="BZ13" s="916"/>
      <c r="CA13" s="916"/>
      <c r="CB13" s="916"/>
      <c r="CC13" s="916"/>
      <c r="CD13" s="916"/>
      <c r="CE13" s="916"/>
      <c r="CF13" s="916"/>
      <c r="CG13" s="916"/>
      <c r="CH13" s="916"/>
      <c r="CI13" s="38"/>
      <c r="CJ13" s="38"/>
      <c r="CK13" s="38"/>
    </row>
    <row r="14" spans="1:145" s="62" customFormat="1" ht="37.5" customHeight="1">
      <c r="A14" s="195" t="s">
        <v>215</v>
      </c>
      <c r="B14" s="571" t="s">
        <v>460</v>
      </c>
      <c r="C14" s="572"/>
      <c r="D14" s="573"/>
      <c r="E14" s="676"/>
      <c r="F14" s="677"/>
      <c r="G14" s="677"/>
      <c r="H14" s="677"/>
      <c r="I14" s="677"/>
      <c r="J14" s="677"/>
      <c r="K14" s="677"/>
      <c r="L14" s="677"/>
      <c r="M14" s="677"/>
      <c r="N14" s="677"/>
      <c r="O14" s="677"/>
      <c r="P14" s="678"/>
      <c r="Q14" s="679"/>
      <c r="R14" s="680"/>
      <c r="S14" s="680"/>
      <c r="T14" s="680"/>
      <c r="U14" s="680"/>
      <c r="V14" s="680"/>
      <c r="W14" s="680"/>
      <c r="X14" s="680"/>
      <c r="Y14" s="681"/>
      <c r="Z14" s="682"/>
      <c r="AA14" s="683"/>
      <c r="AB14" s="683"/>
      <c r="AC14" s="683"/>
      <c r="AD14" s="683"/>
      <c r="AE14" s="683"/>
      <c r="AF14" s="683"/>
      <c r="AG14" s="683"/>
      <c r="AH14" s="683"/>
      <c r="AI14" s="683"/>
      <c r="AJ14" s="684"/>
      <c r="AK14" s="685"/>
      <c r="AL14" s="686"/>
      <c r="AM14" s="686"/>
      <c r="AN14" s="686"/>
      <c r="AO14" s="686"/>
      <c r="AP14" s="686"/>
      <c r="AQ14" s="686"/>
      <c r="AR14" s="686"/>
      <c r="AS14" s="686"/>
      <c r="AT14" s="686"/>
      <c r="AU14" s="686"/>
      <c r="AV14" s="686"/>
      <c r="AW14" s="686"/>
      <c r="AX14" s="686"/>
      <c r="AY14" s="686"/>
      <c r="AZ14" s="686"/>
      <c r="BA14" s="686"/>
      <c r="BB14" s="686"/>
      <c r="BC14" s="686"/>
      <c r="BD14" s="686"/>
      <c r="BE14" s="686"/>
      <c r="BF14" s="686"/>
      <c r="BG14" s="686"/>
      <c r="BH14" s="686"/>
      <c r="BI14" s="687"/>
      <c r="BJ14" s="188" t="s">
        <v>238</v>
      </c>
      <c r="BN14" s="916"/>
      <c r="BO14" s="916"/>
      <c r="BP14" s="916"/>
      <c r="BQ14" s="916"/>
      <c r="BR14" s="916"/>
      <c r="BS14" s="916"/>
      <c r="BT14" s="916"/>
      <c r="BU14" s="916"/>
      <c r="BV14" s="916"/>
      <c r="BW14" s="916"/>
      <c r="BX14" s="916"/>
      <c r="BY14" s="916"/>
      <c r="BZ14" s="916"/>
      <c r="CA14" s="916"/>
      <c r="CB14" s="916"/>
      <c r="CC14" s="916"/>
      <c r="CD14" s="916"/>
      <c r="CE14" s="916"/>
      <c r="CF14" s="916"/>
      <c r="CG14" s="916"/>
      <c r="CH14" s="916"/>
      <c r="CI14" s="38"/>
      <c r="CJ14" s="38"/>
      <c r="CK14" s="38"/>
    </row>
    <row r="15" spans="1:145" s="62" customFormat="1" ht="37.5" customHeight="1">
      <c r="A15" s="195" t="s">
        <v>216</v>
      </c>
      <c r="B15" s="571" t="s">
        <v>459</v>
      </c>
      <c r="C15" s="572"/>
      <c r="D15" s="573"/>
      <c r="E15" s="676"/>
      <c r="F15" s="677"/>
      <c r="G15" s="677"/>
      <c r="H15" s="677"/>
      <c r="I15" s="677"/>
      <c r="J15" s="677"/>
      <c r="K15" s="677"/>
      <c r="L15" s="677"/>
      <c r="M15" s="677"/>
      <c r="N15" s="677"/>
      <c r="O15" s="677"/>
      <c r="P15" s="678"/>
      <c r="Q15" s="679"/>
      <c r="R15" s="680"/>
      <c r="S15" s="680"/>
      <c r="T15" s="680"/>
      <c r="U15" s="680"/>
      <c r="V15" s="680"/>
      <c r="W15" s="680"/>
      <c r="X15" s="680"/>
      <c r="Y15" s="681"/>
      <c r="Z15" s="688"/>
      <c r="AA15" s="683"/>
      <c r="AB15" s="683"/>
      <c r="AC15" s="683"/>
      <c r="AD15" s="683"/>
      <c r="AE15" s="683"/>
      <c r="AF15" s="683"/>
      <c r="AG15" s="683"/>
      <c r="AH15" s="683"/>
      <c r="AI15" s="683"/>
      <c r="AJ15" s="684"/>
      <c r="AK15" s="689"/>
      <c r="AL15" s="690"/>
      <c r="AM15" s="690"/>
      <c r="AN15" s="690"/>
      <c r="AO15" s="690"/>
      <c r="AP15" s="690"/>
      <c r="AQ15" s="690"/>
      <c r="AR15" s="690"/>
      <c r="AS15" s="690"/>
      <c r="AT15" s="690"/>
      <c r="AU15" s="690"/>
      <c r="AV15" s="690"/>
      <c r="AW15" s="690"/>
      <c r="AX15" s="690"/>
      <c r="AY15" s="690"/>
      <c r="AZ15" s="690"/>
      <c r="BA15" s="690"/>
      <c r="BB15" s="690"/>
      <c r="BC15" s="690"/>
      <c r="BD15" s="690"/>
      <c r="BE15" s="690"/>
      <c r="BF15" s="690"/>
      <c r="BG15" s="690"/>
      <c r="BH15" s="690"/>
      <c r="BI15" s="691"/>
      <c r="BN15" s="916"/>
      <c r="BO15" s="916"/>
      <c r="BP15" s="916"/>
      <c r="BQ15" s="916"/>
      <c r="BR15" s="916"/>
      <c r="BS15" s="916"/>
      <c r="BT15" s="916"/>
      <c r="BU15" s="916"/>
      <c r="BV15" s="916"/>
      <c r="BW15" s="916"/>
      <c r="BX15" s="916"/>
      <c r="BY15" s="916"/>
      <c r="BZ15" s="916"/>
      <c r="CA15" s="916"/>
      <c r="CB15" s="916"/>
      <c r="CC15" s="916"/>
      <c r="CD15" s="916"/>
      <c r="CE15" s="916"/>
      <c r="CF15" s="916"/>
      <c r="CG15" s="916"/>
      <c r="CH15" s="916"/>
      <c r="CI15" s="38"/>
      <c r="CJ15" s="38"/>
      <c r="CK15" s="38"/>
    </row>
    <row r="16" spans="1:145" s="62" customFormat="1" ht="37.5" customHeight="1">
      <c r="B16" s="701"/>
      <c r="C16" s="683"/>
      <c r="D16" s="684"/>
      <c r="E16" s="676"/>
      <c r="F16" s="677"/>
      <c r="G16" s="677"/>
      <c r="H16" s="677"/>
      <c r="I16" s="677"/>
      <c r="J16" s="677"/>
      <c r="K16" s="677"/>
      <c r="L16" s="677"/>
      <c r="M16" s="677"/>
      <c r="N16" s="677"/>
      <c r="O16" s="677"/>
      <c r="P16" s="678"/>
      <c r="Q16" s="679"/>
      <c r="R16" s="680"/>
      <c r="S16" s="680"/>
      <c r="T16" s="680"/>
      <c r="U16" s="680"/>
      <c r="V16" s="680"/>
      <c r="W16" s="680"/>
      <c r="X16" s="680"/>
      <c r="Y16" s="681"/>
      <c r="Z16" s="688"/>
      <c r="AA16" s="683"/>
      <c r="AB16" s="683"/>
      <c r="AC16" s="683"/>
      <c r="AD16" s="683"/>
      <c r="AE16" s="683"/>
      <c r="AF16" s="683"/>
      <c r="AG16" s="683"/>
      <c r="AH16" s="683"/>
      <c r="AI16" s="683"/>
      <c r="AJ16" s="684"/>
      <c r="AK16" s="685"/>
      <c r="AL16" s="686"/>
      <c r="AM16" s="686"/>
      <c r="AN16" s="686"/>
      <c r="AO16" s="686"/>
      <c r="AP16" s="686"/>
      <c r="AQ16" s="686"/>
      <c r="AR16" s="686"/>
      <c r="AS16" s="686"/>
      <c r="AT16" s="686"/>
      <c r="AU16" s="686"/>
      <c r="AV16" s="686"/>
      <c r="AW16" s="686"/>
      <c r="AX16" s="686"/>
      <c r="AY16" s="686"/>
      <c r="AZ16" s="686"/>
      <c r="BA16" s="686"/>
      <c r="BB16" s="686"/>
      <c r="BC16" s="686"/>
      <c r="BD16" s="686"/>
      <c r="BE16" s="686"/>
      <c r="BF16" s="686"/>
      <c r="BG16" s="686"/>
      <c r="BH16" s="686"/>
      <c r="BI16" s="687"/>
      <c r="BR16" s="38"/>
      <c r="BS16" s="38"/>
      <c r="BT16" s="38"/>
      <c r="BU16" s="38"/>
      <c r="BV16" s="38"/>
      <c r="BW16" s="38"/>
      <c r="BX16" s="38"/>
      <c r="BY16" s="38"/>
      <c r="BZ16" s="38"/>
      <c r="CA16" s="38"/>
      <c r="CB16" s="38"/>
      <c r="CC16" s="38"/>
      <c r="CD16" s="38"/>
      <c r="CE16" s="38"/>
      <c r="CF16" s="38"/>
      <c r="CG16" s="38"/>
      <c r="CH16" s="38"/>
      <c r="CI16" s="38"/>
      <c r="CJ16" s="38"/>
      <c r="CK16" s="38"/>
    </row>
    <row r="17" spans="1:73" s="62" customFormat="1" ht="37.5" customHeight="1">
      <c r="B17" s="701"/>
      <c r="C17" s="683"/>
      <c r="D17" s="684"/>
      <c r="E17" s="676"/>
      <c r="F17" s="677"/>
      <c r="G17" s="677"/>
      <c r="H17" s="677"/>
      <c r="I17" s="677"/>
      <c r="J17" s="677"/>
      <c r="K17" s="677"/>
      <c r="L17" s="677"/>
      <c r="M17" s="677"/>
      <c r="N17" s="677"/>
      <c r="O17" s="677"/>
      <c r="P17" s="678"/>
      <c r="Q17" s="679"/>
      <c r="R17" s="680"/>
      <c r="S17" s="680"/>
      <c r="T17" s="680"/>
      <c r="U17" s="680"/>
      <c r="V17" s="680"/>
      <c r="W17" s="680"/>
      <c r="X17" s="680"/>
      <c r="Y17" s="681"/>
      <c r="Z17" s="688"/>
      <c r="AA17" s="683"/>
      <c r="AB17" s="683"/>
      <c r="AC17" s="683"/>
      <c r="AD17" s="683"/>
      <c r="AE17" s="683"/>
      <c r="AF17" s="683"/>
      <c r="AG17" s="683"/>
      <c r="AH17" s="683"/>
      <c r="AI17" s="683"/>
      <c r="AJ17" s="684"/>
      <c r="AK17" s="702"/>
      <c r="AL17" s="686"/>
      <c r="AM17" s="686"/>
      <c r="AN17" s="686"/>
      <c r="AO17" s="686"/>
      <c r="AP17" s="686"/>
      <c r="AQ17" s="686"/>
      <c r="AR17" s="686"/>
      <c r="AS17" s="686"/>
      <c r="AT17" s="686"/>
      <c r="AU17" s="686"/>
      <c r="AV17" s="686"/>
      <c r="AW17" s="686"/>
      <c r="AX17" s="686"/>
      <c r="AY17" s="686"/>
      <c r="AZ17" s="686"/>
      <c r="BA17" s="686"/>
      <c r="BB17" s="686"/>
      <c r="BC17" s="686"/>
      <c r="BD17" s="686"/>
      <c r="BE17" s="686"/>
      <c r="BF17" s="686"/>
      <c r="BG17" s="686"/>
      <c r="BH17" s="686"/>
      <c r="BI17" s="687"/>
    </row>
    <row r="18" spans="1:73" s="62" customFormat="1" ht="37.5" customHeight="1">
      <c r="B18" s="703"/>
      <c r="C18" s="704"/>
      <c r="D18" s="705"/>
      <c r="E18" s="706"/>
      <c r="F18" s="707"/>
      <c r="G18" s="707"/>
      <c r="H18" s="707"/>
      <c r="I18" s="707"/>
      <c r="J18" s="707"/>
      <c r="K18" s="707"/>
      <c r="L18" s="707"/>
      <c r="M18" s="707"/>
      <c r="N18" s="707"/>
      <c r="O18" s="707"/>
      <c r="P18" s="708"/>
      <c r="Q18" s="709"/>
      <c r="R18" s="710"/>
      <c r="S18" s="710"/>
      <c r="T18" s="710"/>
      <c r="U18" s="710"/>
      <c r="V18" s="710"/>
      <c r="W18" s="710"/>
      <c r="X18" s="710"/>
      <c r="Y18" s="711"/>
      <c r="Z18" s="712" t="s">
        <v>22</v>
      </c>
      <c r="AA18" s="704"/>
      <c r="AB18" s="704"/>
      <c r="AC18" s="704"/>
      <c r="AD18" s="704"/>
      <c r="AE18" s="704"/>
      <c r="AF18" s="704"/>
      <c r="AG18" s="704"/>
      <c r="AH18" s="704"/>
      <c r="AI18" s="704"/>
      <c r="AJ18" s="705"/>
      <c r="AK18" s="712"/>
      <c r="AL18" s="704"/>
      <c r="AM18" s="704"/>
      <c r="AN18" s="704"/>
      <c r="AO18" s="704"/>
      <c r="AP18" s="704"/>
      <c r="AQ18" s="704"/>
      <c r="AR18" s="704"/>
      <c r="AS18" s="704"/>
      <c r="AT18" s="704"/>
      <c r="AU18" s="704"/>
      <c r="AV18" s="704"/>
      <c r="AW18" s="704"/>
      <c r="AX18" s="704"/>
      <c r="AY18" s="704"/>
      <c r="AZ18" s="704"/>
      <c r="BA18" s="704"/>
      <c r="BB18" s="704"/>
      <c r="BC18" s="704"/>
      <c r="BD18" s="704"/>
      <c r="BE18" s="704"/>
      <c r="BF18" s="704"/>
      <c r="BG18" s="704"/>
      <c r="BH18" s="704"/>
      <c r="BI18" s="713"/>
    </row>
    <row r="19" spans="1:73" s="39" customFormat="1" ht="33.75" customHeight="1">
      <c r="A19" s="63" t="s">
        <v>23</v>
      </c>
      <c r="B19" s="40" t="s">
        <v>24</v>
      </c>
      <c r="C19" s="714" t="s">
        <v>190</v>
      </c>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5"/>
      <c r="AP19" s="605"/>
      <c r="AQ19" s="605"/>
      <c r="AR19" s="605"/>
      <c r="AS19" s="605"/>
      <c r="AT19" s="605"/>
      <c r="AU19" s="605"/>
      <c r="AV19" s="605"/>
      <c r="AW19" s="605"/>
      <c r="AX19" s="605"/>
      <c r="AY19" s="605"/>
      <c r="AZ19" s="605"/>
      <c r="BA19" s="605"/>
      <c r="BB19" s="605"/>
      <c r="BC19" s="605"/>
      <c r="BD19" s="605"/>
      <c r="BE19" s="605"/>
    </row>
    <row r="20" spans="1:73" s="43" customFormat="1" ht="24.95" customHeight="1">
      <c r="A20" s="63"/>
      <c r="B20" s="692" t="s">
        <v>25</v>
      </c>
      <c r="C20" s="693"/>
      <c r="D20" s="693"/>
      <c r="E20" s="693"/>
      <c r="F20" s="693"/>
      <c r="G20" s="693"/>
      <c r="H20" s="693"/>
      <c r="I20" s="693"/>
      <c r="J20" s="693"/>
      <c r="K20" s="693"/>
      <c r="L20" s="693"/>
      <c r="M20" s="693"/>
      <c r="N20" s="693"/>
      <c r="O20" s="693"/>
      <c r="P20" s="693"/>
      <c r="Q20" s="693"/>
      <c r="R20" s="693"/>
      <c r="S20" s="694"/>
      <c r="T20" s="715" t="s">
        <v>472</v>
      </c>
      <c r="U20" s="693"/>
      <c r="V20" s="693"/>
      <c r="W20" s="693"/>
      <c r="X20" s="693"/>
      <c r="Y20" s="693"/>
      <c r="Z20" s="693"/>
      <c r="AA20" s="693"/>
      <c r="AB20" s="694"/>
      <c r="AC20" s="695" t="s">
        <v>27</v>
      </c>
      <c r="AD20" s="693"/>
      <c r="AE20" s="693"/>
      <c r="AF20" s="693"/>
      <c r="AG20" s="693"/>
      <c r="AH20" s="693"/>
      <c r="AI20" s="693"/>
      <c r="AJ20" s="693"/>
      <c r="AK20" s="693"/>
      <c r="AL20" s="693"/>
      <c r="AM20" s="693"/>
      <c r="AN20" s="694"/>
      <c r="AO20" s="715" t="s">
        <v>726</v>
      </c>
      <c r="AP20" s="693"/>
      <c r="AQ20" s="693"/>
      <c r="AR20" s="693"/>
      <c r="AS20" s="693"/>
      <c r="AT20" s="693"/>
      <c r="AU20" s="693"/>
      <c r="AV20" s="693"/>
      <c r="AW20" s="693"/>
      <c r="AX20" s="693"/>
      <c r="AY20" s="693"/>
      <c r="AZ20" s="693"/>
      <c r="BA20" s="693"/>
      <c r="BB20" s="693"/>
      <c r="BC20" s="693"/>
      <c r="BD20" s="693"/>
      <c r="BE20" s="693"/>
      <c r="BF20" s="693"/>
      <c r="BG20" s="693"/>
      <c r="BH20" s="693"/>
      <c r="BI20" s="700"/>
    </row>
    <row r="21" spans="1:73" s="42" customFormat="1" ht="13.5" customHeight="1">
      <c r="B21" s="601" t="s">
        <v>28</v>
      </c>
      <c r="C21" s="568"/>
      <c r="D21" s="568"/>
      <c r="E21" s="568"/>
      <c r="F21" s="568"/>
      <c r="G21" s="568"/>
      <c r="H21" s="568"/>
      <c r="I21" s="568"/>
      <c r="J21" s="568"/>
      <c r="K21" s="568"/>
      <c r="L21" s="568"/>
      <c r="M21" s="568"/>
      <c r="N21" s="568"/>
      <c r="O21" s="568"/>
      <c r="P21" s="568"/>
      <c r="Q21" s="568"/>
      <c r="R21" s="568"/>
      <c r="S21" s="569"/>
      <c r="T21" s="716" t="s">
        <v>473</v>
      </c>
      <c r="U21" s="568"/>
      <c r="V21" s="568"/>
      <c r="W21" s="568"/>
      <c r="X21" s="568"/>
      <c r="Y21" s="568"/>
      <c r="Z21" s="568"/>
      <c r="AA21" s="568"/>
      <c r="AB21" s="569"/>
      <c r="AC21" s="567" t="s">
        <v>30</v>
      </c>
      <c r="AD21" s="568"/>
      <c r="AE21" s="568"/>
      <c r="AF21" s="568"/>
      <c r="AG21" s="568"/>
      <c r="AH21" s="568"/>
      <c r="AI21" s="568"/>
      <c r="AJ21" s="568"/>
      <c r="AK21" s="568"/>
      <c r="AL21" s="568"/>
      <c r="AM21" s="568"/>
      <c r="AN21" s="569"/>
      <c r="AO21" s="567" t="s">
        <v>21</v>
      </c>
      <c r="AP21" s="568"/>
      <c r="AQ21" s="568"/>
      <c r="AR21" s="568"/>
      <c r="AS21" s="568"/>
      <c r="AT21" s="568"/>
      <c r="AU21" s="568"/>
      <c r="AV21" s="568"/>
      <c r="AW21" s="568"/>
      <c r="AX21" s="568"/>
      <c r="AY21" s="568"/>
      <c r="AZ21" s="568"/>
      <c r="BA21" s="568"/>
      <c r="BB21" s="568"/>
      <c r="BC21" s="568"/>
      <c r="BD21" s="568"/>
      <c r="BE21" s="568"/>
      <c r="BF21" s="568"/>
      <c r="BG21" s="568"/>
      <c r="BH21" s="568"/>
      <c r="BI21" s="570"/>
    </row>
    <row r="22" spans="1:73" ht="36.75" customHeight="1">
      <c r="A22" s="179" t="s">
        <v>211</v>
      </c>
      <c r="B22" s="64" t="s">
        <v>31</v>
      </c>
      <c r="C22" s="688"/>
      <c r="D22" s="683"/>
      <c r="E22" s="683"/>
      <c r="F22" s="683"/>
      <c r="G22" s="683"/>
      <c r="H22" s="683"/>
      <c r="I22" s="683"/>
      <c r="J22" s="683"/>
      <c r="K22" s="683"/>
      <c r="L22" s="683"/>
      <c r="M22" s="683"/>
      <c r="N22" s="683"/>
      <c r="O22" s="683"/>
      <c r="P22" s="683"/>
      <c r="Q22" s="683"/>
      <c r="R22" s="683"/>
      <c r="S22" s="684"/>
      <c r="T22" s="717"/>
      <c r="U22" s="718"/>
      <c r="V22" s="718"/>
      <c r="W22" s="718"/>
      <c r="X22" s="718"/>
      <c r="Y22" s="718"/>
      <c r="Z22" s="718"/>
      <c r="AA22" s="718"/>
      <c r="AB22" s="719"/>
      <c r="AC22" s="720"/>
      <c r="AD22" s="721"/>
      <c r="AE22" s="721"/>
      <c r="AF22" s="721"/>
      <c r="AG22" s="721"/>
      <c r="AH22" s="721"/>
      <c r="AI22" s="721"/>
      <c r="AJ22" s="721"/>
      <c r="AK22" s="722" t="s">
        <v>22</v>
      </c>
      <c r="AL22" s="722"/>
      <c r="AM22" s="722"/>
      <c r="AN22" s="723"/>
      <c r="AO22" s="724"/>
      <c r="AP22" s="686"/>
      <c r="AQ22" s="686"/>
      <c r="AR22" s="686"/>
      <c r="AS22" s="686"/>
      <c r="AT22" s="686"/>
      <c r="AU22" s="686"/>
      <c r="AV22" s="686"/>
      <c r="AW22" s="686"/>
      <c r="AX22" s="686"/>
      <c r="AY22" s="686"/>
      <c r="AZ22" s="686"/>
      <c r="BA22" s="686"/>
      <c r="BB22" s="686"/>
      <c r="BC22" s="686"/>
      <c r="BD22" s="686"/>
      <c r="BE22" s="686"/>
      <c r="BF22" s="686"/>
      <c r="BG22" s="686"/>
      <c r="BH22" s="686"/>
      <c r="BI22" s="687"/>
    </row>
    <row r="23" spans="1:73" ht="36.75" customHeight="1">
      <c r="A23" s="179" t="s">
        <v>212</v>
      </c>
      <c r="B23" s="64" t="s">
        <v>32</v>
      </c>
      <c r="C23" s="688"/>
      <c r="D23" s="683"/>
      <c r="E23" s="683"/>
      <c r="F23" s="683"/>
      <c r="G23" s="683"/>
      <c r="H23" s="683"/>
      <c r="I23" s="683"/>
      <c r="J23" s="683"/>
      <c r="K23" s="683"/>
      <c r="L23" s="683"/>
      <c r="M23" s="683"/>
      <c r="N23" s="683"/>
      <c r="O23" s="683"/>
      <c r="P23" s="683"/>
      <c r="Q23" s="683"/>
      <c r="R23" s="683"/>
      <c r="S23" s="684"/>
      <c r="T23" s="725"/>
      <c r="U23" s="718"/>
      <c r="V23" s="718"/>
      <c r="W23" s="718"/>
      <c r="X23" s="718"/>
      <c r="Y23" s="718"/>
      <c r="Z23" s="718"/>
      <c r="AA23" s="718"/>
      <c r="AB23" s="719"/>
      <c r="AC23" s="720"/>
      <c r="AD23" s="721"/>
      <c r="AE23" s="721"/>
      <c r="AF23" s="721"/>
      <c r="AG23" s="721"/>
      <c r="AH23" s="721"/>
      <c r="AI23" s="721"/>
      <c r="AJ23" s="721"/>
      <c r="AK23" s="722" t="s">
        <v>22</v>
      </c>
      <c r="AL23" s="722"/>
      <c r="AM23" s="722"/>
      <c r="AN23" s="723"/>
      <c r="AO23" s="724"/>
      <c r="AP23" s="686"/>
      <c r="AQ23" s="686"/>
      <c r="AR23" s="686"/>
      <c r="AS23" s="686"/>
      <c r="AT23" s="686"/>
      <c r="AU23" s="686"/>
      <c r="AV23" s="686"/>
      <c r="AW23" s="686"/>
      <c r="AX23" s="686"/>
      <c r="AY23" s="686"/>
      <c r="AZ23" s="686"/>
      <c r="BA23" s="686"/>
      <c r="BB23" s="686"/>
      <c r="BC23" s="686"/>
      <c r="BD23" s="686"/>
      <c r="BE23" s="686"/>
      <c r="BF23" s="686"/>
      <c r="BG23" s="686"/>
      <c r="BH23" s="686"/>
      <c r="BI23" s="687"/>
      <c r="BJ23" s="180" t="s">
        <v>214</v>
      </c>
    </row>
    <row r="24" spans="1:73" ht="36.75" customHeight="1">
      <c r="A24" s="182" t="s">
        <v>226</v>
      </c>
      <c r="B24" s="64" t="s">
        <v>33</v>
      </c>
      <c r="C24" s="726"/>
      <c r="D24" s="683"/>
      <c r="E24" s="683"/>
      <c r="F24" s="683"/>
      <c r="G24" s="683"/>
      <c r="H24" s="683"/>
      <c r="I24" s="683"/>
      <c r="J24" s="683"/>
      <c r="K24" s="683"/>
      <c r="L24" s="683"/>
      <c r="M24" s="683"/>
      <c r="N24" s="683"/>
      <c r="O24" s="683"/>
      <c r="P24" s="683"/>
      <c r="Q24" s="683"/>
      <c r="R24" s="683"/>
      <c r="S24" s="684"/>
      <c r="T24" s="725"/>
      <c r="U24" s="718"/>
      <c r="V24" s="718"/>
      <c r="W24" s="718"/>
      <c r="X24" s="718"/>
      <c r="Y24" s="718"/>
      <c r="Z24" s="718"/>
      <c r="AA24" s="718"/>
      <c r="AB24" s="719"/>
      <c r="AC24" s="727"/>
      <c r="AD24" s="721"/>
      <c r="AE24" s="721"/>
      <c r="AF24" s="721"/>
      <c r="AG24" s="721"/>
      <c r="AH24" s="721"/>
      <c r="AI24" s="721"/>
      <c r="AJ24" s="721"/>
      <c r="AK24" s="728"/>
      <c r="AL24" s="728"/>
      <c r="AM24" s="728"/>
      <c r="AN24" s="729"/>
      <c r="AO24" s="724"/>
      <c r="AP24" s="686"/>
      <c r="AQ24" s="686"/>
      <c r="AR24" s="686"/>
      <c r="AS24" s="686"/>
      <c r="AT24" s="686"/>
      <c r="AU24" s="686"/>
      <c r="AV24" s="686"/>
      <c r="AW24" s="686"/>
      <c r="AX24" s="686"/>
      <c r="AY24" s="686"/>
      <c r="AZ24" s="686"/>
      <c r="BA24" s="686"/>
      <c r="BB24" s="686"/>
      <c r="BC24" s="686"/>
      <c r="BD24" s="686"/>
      <c r="BE24" s="686"/>
      <c r="BF24" s="686"/>
      <c r="BG24" s="686"/>
      <c r="BH24" s="686"/>
      <c r="BI24" s="687"/>
      <c r="BJ24" s="179" t="s">
        <v>213</v>
      </c>
    </row>
    <row r="25" spans="1:73" ht="36.75" customHeight="1">
      <c r="A25" s="182" t="s">
        <v>227</v>
      </c>
      <c r="B25" s="64" t="s">
        <v>34</v>
      </c>
      <c r="C25" s="730"/>
      <c r="D25" s="731"/>
      <c r="E25" s="731"/>
      <c r="F25" s="731"/>
      <c r="G25" s="731"/>
      <c r="H25" s="731"/>
      <c r="I25" s="731"/>
      <c r="J25" s="731"/>
      <c r="K25" s="731"/>
      <c r="L25" s="731"/>
      <c r="M25" s="731"/>
      <c r="N25" s="731"/>
      <c r="O25" s="731"/>
      <c r="P25" s="731"/>
      <c r="Q25" s="731"/>
      <c r="R25" s="731"/>
      <c r="S25" s="732"/>
      <c r="T25" s="725"/>
      <c r="U25" s="718"/>
      <c r="V25" s="718"/>
      <c r="W25" s="718"/>
      <c r="X25" s="718"/>
      <c r="Y25" s="718"/>
      <c r="Z25" s="718"/>
      <c r="AA25" s="718"/>
      <c r="AB25" s="719"/>
      <c r="AC25" s="720"/>
      <c r="AD25" s="721"/>
      <c r="AE25" s="721"/>
      <c r="AF25" s="721"/>
      <c r="AG25" s="721"/>
      <c r="AH25" s="721"/>
      <c r="AI25" s="721"/>
      <c r="AJ25" s="721"/>
      <c r="AK25" s="728"/>
      <c r="AL25" s="728"/>
      <c r="AM25" s="728"/>
      <c r="AN25" s="729"/>
      <c r="AO25" s="702"/>
      <c r="AP25" s="686"/>
      <c r="AQ25" s="686"/>
      <c r="AR25" s="686"/>
      <c r="AS25" s="686"/>
      <c r="AT25" s="686"/>
      <c r="AU25" s="686"/>
      <c r="AV25" s="686"/>
      <c r="AW25" s="686"/>
      <c r="AX25" s="686"/>
      <c r="AY25" s="686"/>
      <c r="AZ25" s="686"/>
      <c r="BA25" s="686"/>
      <c r="BB25" s="686"/>
      <c r="BC25" s="686"/>
      <c r="BD25" s="686"/>
      <c r="BE25" s="686"/>
      <c r="BF25" s="686"/>
      <c r="BG25" s="686"/>
      <c r="BH25" s="686"/>
      <c r="BI25" s="687"/>
    </row>
    <row r="26" spans="1:73" ht="36.75" customHeight="1">
      <c r="A26" s="65"/>
      <c r="B26" s="66" t="s">
        <v>35</v>
      </c>
      <c r="C26" s="733" t="s">
        <v>22</v>
      </c>
      <c r="D26" s="734"/>
      <c r="E26" s="734"/>
      <c r="F26" s="734"/>
      <c r="G26" s="734"/>
      <c r="H26" s="734"/>
      <c r="I26" s="734"/>
      <c r="J26" s="734"/>
      <c r="K26" s="734"/>
      <c r="L26" s="734"/>
      <c r="M26" s="734"/>
      <c r="N26" s="734"/>
      <c r="O26" s="734"/>
      <c r="P26" s="734"/>
      <c r="Q26" s="734"/>
      <c r="R26" s="734"/>
      <c r="S26" s="735"/>
      <c r="T26" s="736"/>
      <c r="U26" s="737"/>
      <c r="V26" s="737"/>
      <c r="W26" s="737"/>
      <c r="X26" s="737"/>
      <c r="Y26" s="737"/>
      <c r="Z26" s="737"/>
      <c r="AA26" s="737"/>
      <c r="AB26" s="738"/>
      <c r="AC26" s="739"/>
      <c r="AD26" s="740"/>
      <c r="AE26" s="740"/>
      <c r="AF26" s="740"/>
      <c r="AG26" s="740"/>
      <c r="AH26" s="740"/>
      <c r="AI26" s="740"/>
      <c r="AJ26" s="740"/>
      <c r="AK26" s="741"/>
      <c r="AL26" s="741"/>
      <c r="AM26" s="741"/>
      <c r="AN26" s="742"/>
      <c r="AO26" s="743"/>
      <c r="AP26" s="744"/>
      <c r="AQ26" s="744"/>
      <c r="AR26" s="744"/>
      <c r="AS26" s="744"/>
      <c r="AT26" s="744"/>
      <c r="AU26" s="744"/>
      <c r="AV26" s="744"/>
      <c r="AW26" s="744"/>
      <c r="AX26" s="744"/>
      <c r="AY26" s="744"/>
      <c r="AZ26" s="744"/>
      <c r="BA26" s="744"/>
      <c r="BB26" s="744"/>
      <c r="BC26" s="744"/>
      <c r="BD26" s="744"/>
      <c r="BE26" s="744"/>
      <c r="BF26" s="744"/>
      <c r="BG26" s="744"/>
      <c r="BH26" s="744"/>
      <c r="BI26" s="745"/>
    </row>
    <row r="27" spans="1:73" s="39" customFormat="1" ht="25.5" customHeight="1">
      <c r="B27" s="40" t="s">
        <v>36</v>
      </c>
      <c r="C27" s="714" t="s">
        <v>191</v>
      </c>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05"/>
      <c r="AK27" s="605"/>
      <c r="AL27" s="605"/>
      <c r="AM27" s="605"/>
      <c r="AN27" s="605"/>
      <c r="AO27" s="605"/>
      <c r="AP27" s="605"/>
      <c r="AQ27" s="605"/>
      <c r="AR27" s="605"/>
      <c r="AS27" s="605"/>
      <c r="AT27" s="605"/>
      <c r="AU27" s="605"/>
      <c r="AV27" s="605"/>
      <c r="AW27" s="605"/>
      <c r="AX27" s="605"/>
      <c r="AY27" s="605"/>
      <c r="AZ27" s="605"/>
      <c r="BA27" s="605"/>
      <c r="BB27" s="605"/>
      <c r="BC27" s="605"/>
      <c r="BD27" s="605"/>
      <c r="BE27" s="605"/>
    </row>
    <row r="28" spans="1:73" s="43" customFormat="1" ht="24.95" customHeight="1">
      <c r="B28" s="692" t="s">
        <v>25</v>
      </c>
      <c r="C28" s="693"/>
      <c r="D28" s="693"/>
      <c r="E28" s="693"/>
      <c r="F28" s="693"/>
      <c r="G28" s="693"/>
      <c r="H28" s="693"/>
      <c r="I28" s="693"/>
      <c r="J28" s="693"/>
      <c r="K28" s="693"/>
      <c r="L28" s="693"/>
      <c r="M28" s="693"/>
      <c r="N28" s="693"/>
      <c r="O28" s="693"/>
      <c r="P28" s="693"/>
      <c r="Q28" s="693"/>
      <c r="R28" s="693"/>
      <c r="S28" s="694"/>
      <c r="T28" s="695" t="s">
        <v>26</v>
      </c>
      <c r="U28" s="693"/>
      <c r="V28" s="693"/>
      <c r="W28" s="693"/>
      <c r="X28" s="693"/>
      <c r="Y28" s="693"/>
      <c r="Z28" s="693"/>
      <c r="AA28" s="693"/>
      <c r="AB28" s="694"/>
      <c r="AC28" s="695" t="s">
        <v>37</v>
      </c>
      <c r="AD28" s="693"/>
      <c r="AE28" s="693"/>
      <c r="AF28" s="693"/>
      <c r="AG28" s="693"/>
      <c r="AH28" s="693"/>
      <c r="AI28" s="693"/>
      <c r="AJ28" s="693"/>
      <c r="AK28" s="693"/>
      <c r="AL28" s="693"/>
      <c r="AM28" s="693"/>
      <c r="AN28" s="694"/>
      <c r="AO28" s="695" t="s">
        <v>256</v>
      </c>
      <c r="AP28" s="693"/>
      <c r="AQ28" s="693"/>
      <c r="AR28" s="693"/>
      <c r="AS28" s="693"/>
      <c r="AT28" s="693"/>
      <c r="AU28" s="693"/>
      <c r="AV28" s="693"/>
      <c r="AW28" s="693"/>
      <c r="AX28" s="693"/>
      <c r="AY28" s="693"/>
      <c r="AZ28" s="693"/>
      <c r="BA28" s="693"/>
      <c r="BB28" s="693"/>
      <c r="BC28" s="693"/>
      <c r="BD28" s="693"/>
      <c r="BE28" s="693"/>
      <c r="BF28" s="693"/>
      <c r="BG28" s="693"/>
      <c r="BH28" s="693"/>
      <c r="BI28" s="700"/>
    </row>
    <row r="29" spans="1:73" s="42" customFormat="1" ht="13.5" customHeight="1">
      <c r="B29" s="601" t="s">
        <v>28</v>
      </c>
      <c r="C29" s="568"/>
      <c r="D29" s="568"/>
      <c r="E29" s="568"/>
      <c r="F29" s="568"/>
      <c r="G29" s="568"/>
      <c r="H29" s="568"/>
      <c r="I29" s="568"/>
      <c r="J29" s="568"/>
      <c r="K29" s="568"/>
      <c r="L29" s="568"/>
      <c r="M29" s="568"/>
      <c r="N29" s="568"/>
      <c r="O29" s="568"/>
      <c r="P29" s="568"/>
      <c r="Q29" s="568"/>
      <c r="R29" s="568"/>
      <c r="S29" s="569"/>
      <c r="T29" s="567" t="s">
        <v>29</v>
      </c>
      <c r="U29" s="568"/>
      <c r="V29" s="568"/>
      <c r="W29" s="568"/>
      <c r="X29" s="568"/>
      <c r="Y29" s="568"/>
      <c r="Z29" s="568"/>
      <c r="AA29" s="568"/>
      <c r="AB29" s="569"/>
      <c r="AC29" s="567" t="s">
        <v>38</v>
      </c>
      <c r="AD29" s="568"/>
      <c r="AE29" s="568"/>
      <c r="AF29" s="568"/>
      <c r="AG29" s="568"/>
      <c r="AH29" s="568"/>
      <c r="AI29" s="568"/>
      <c r="AJ29" s="568"/>
      <c r="AK29" s="568"/>
      <c r="AL29" s="568"/>
      <c r="AM29" s="568"/>
      <c r="AN29" s="569"/>
      <c r="AO29" s="567" t="s">
        <v>21</v>
      </c>
      <c r="AP29" s="568"/>
      <c r="AQ29" s="568"/>
      <c r="AR29" s="568"/>
      <c r="AS29" s="568"/>
      <c r="AT29" s="568"/>
      <c r="AU29" s="568"/>
      <c r="AV29" s="568"/>
      <c r="AW29" s="568"/>
      <c r="AX29" s="568"/>
      <c r="AY29" s="568"/>
      <c r="AZ29" s="568"/>
      <c r="BA29" s="568"/>
      <c r="BB29" s="568"/>
      <c r="BC29" s="568"/>
      <c r="BD29" s="568"/>
      <c r="BE29" s="568"/>
      <c r="BF29" s="568"/>
      <c r="BG29" s="568"/>
      <c r="BH29" s="568"/>
      <c r="BI29" s="570"/>
    </row>
    <row r="30" spans="1:73" ht="45" customHeight="1">
      <c r="A30" s="183" t="s">
        <v>232</v>
      </c>
      <c r="B30" s="67" t="s">
        <v>31</v>
      </c>
      <c r="C30" s="688"/>
      <c r="D30" s="683"/>
      <c r="E30" s="683"/>
      <c r="F30" s="683"/>
      <c r="G30" s="683"/>
      <c r="H30" s="683"/>
      <c r="I30" s="683"/>
      <c r="J30" s="683"/>
      <c r="K30" s="683"/>
      <c r="L30" s="683"/>
      <c r="M30" s="683"/>
      <c r="N30" s="683"/>
      <c r="O30" s="683"/>
      <c r="P30" s="683"/>
      <c r="Q30" s="683"/>
      <c r="R30" s="683"/>
      <c r="S30" s="684"/>
      <c r="T30" s="746"/>
      <c r="U30" s="747"/>
      <c r="V30" s="747"/>
      <c r="W30" s="747"/>
      <c r="X30" s="747"/>
      <c r="Y30" s="747"/>
      <c r="Z30" s="747"/>
      <c r="AA30" s="747"/>
      <c r="AB30" s="748"/>
      <c r="AC30" s="749"/>
      <c r="AD30" s="750"/>
      <c r="AE30" s="750"/>
      <c r="AF30" s="750"/>
      <c r="AG30" s="750"/>
      <c r="AH30" s="750"/>
      <c r="AI30" s="750"/>
      <c r="AJ30" s="750"/>
      <c r="AK30" s="728"/>
      <c r="AL30" s="728"/>
      <c r="AM30" s="728"/>
      <c r="AN30" s="729"/>
      <c r="AO30" s="751"/>
      <c r="AP30" s="752"/>
      <c r="AQ30" s="752"/>
      <c r="AR30" s="752"/>
      <c r="AS30" s="752"/>
      <c r="AT30" s="752"/>
      <c r="AU30" s="752"/>
      <c r="AV30" s="752"/>
      <c r="AW30" s="752"/>
      <c r="AX30" s="752"/>
      <c r="AY30" s="752"/>
      <c r="AZ30" s="752"/>
      <c r="BA30" s="752"/>
      <c r="BB30" s="752"/>
      <c r="BC30" s="752"/>
      <c r="BD30" s="752"/>
      <c r="BE30" s="752"/>
      <c r="BF30" s="752"/>
      <c r="BG30" s="752"/>
      <c r="BH30" s="752"/>
      <c r="BI30" s="753"/>
      <c r="BJ30" s="189" t="s">
        <v>239</v>
      </c>
      <c r="BQ30" s="289"/>
      <c r="BR30" s="293" t="str">
        <f>既習時間数&amp;既習時間数1</f>
        <v>受験番号
Examination number</v>
      </c>
      <c r="BS30" s="289"/>
      <c r="BT30" s="289"/>
      <c r="BU30" s="289"/>
    </row>
    <row r="31" spans="1:73" ht="45" customHeight="1">
      <c r="B31" s="68" t="s">
        <v>32</v>
      </c>
      <c r="C31" s="712" t="s">
        <v>22</v>
      </c>
      <c r="D31" s="704"/>
      <c r="E31" s="704"/>
      <c r="F31" s="704"/>
      <c r="G31" s="704"/>
      <c r="H31" s="704"/>
      <c r="I31" s="704"/>
      <c r="J31" s="704"/>
      <c r="K31" s="704"/>
      <c r="L31" s="704"/>
      <c r="M31" s="704"/>
      <c r="N31" s="704"/>
      <c r="O31" s="704"/>
      <c r="P31" s="704"/>
      <c r="Q31" s="704"/>
      <c r="R31" s="704"/>
      <c r="S31" s="705"/>
      <c r="T31" s="758"/>
      <c r="U31" s="759"/>
      <c r="V31" s="759"/>
      <c r="W31" s="759"/>
      <c r="X31" s="759"/>
      <c r="Y31" s="759"/>
      <c r="Z31" s="759"/>
      <c r="AA31" s="759"/>
      <c r="AB31" s="760"/>
      <c r="AC31" s="761"/>
      <c r="AD31" s="762"/>
      <c r="AE31" s="762"/>
      <c r="AF31" s="762"/>
      <c r="AG31" s="762"/>
      <c r="AH31" s="762"/>
      <c r="AI31" s="762"/>
      <c r="AJ31" s="762"/>
      <c r="AK31" s="741" t="s">
        <v>22</v>
      </c>
      <c r="AL31" s="741"/>
      <c r="AM31" s="741"/>
      <c r="AN31" s="742"/>
      <c r="AO31" s="754"/>
      <c r="AP31" s="755"/>
      <c r="AQ31" s="755"/>
      <c r="AR31" s="755"/>
      <c r="AS31" s="755"/>
      <c r="AT31" s="755"/>
      <c r="AU31" s="755"/>
      <c r="AV31" s="755"/>
      <c r="AW31" s="755"/>
      <c r="AX31" s="755"/>
      <c r="AY31" s="755"/>
      <c r="AZ31" s="755"/>
      <c r="BA31" s="755"/>
      <c r="BB31" s="755"/>
      <c r="BC31" s="755"/>
      <c r="BD31" s="755"/>
      <c r="BE31" s="755"/>
      <c r="BF31" s="755"/>
      <c r="BG31" s="755"/>
      <c r="BH31" s="755"/>
      <c r="BI31" s="756"/>
      <c r="BM31" s="1113"/>
      <c r="BN31" s="1113"/>
      <c r="BO31" s="1113"/>
      <c r="BP31" s="1113"/>
      <c r="BQ31" s="1113"/>
      <c r="BR31" s="1113"/>
      <c r="BS31" s="1113"/>
      <c r="BT31" s="289"/>
      <c r="BU31" s="289"/>
    </row>
    <row r="32" spans="1:73" s="39" customFormat="1" ht="25.5" customHeight="1">
      <c r="B32" s="69">
        <v>10</v>
      </c>
      <c r="C32" s="757" t="s">
        <v>192</v>
      </c>
      <c r="D32" s="757"/>
      <c r="E32" s="757"/>
      <c r="F32" s="757"/>
      <c r="G32" s="757"/>
      <c r="H32" s="757"/>
      <c r="I32" s="757"/>
      <c r="J32" s="757"/>
      <c r="K32" s="757"/>
      <c r="L32" s="757"/>
      <c r="M32" s="757"/>
      <c r="N32" s="757"/>
      <c r="O32" s="757"/>
      <c r="P32" s="757"/>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Q32" s="291"/>
      <c r="BR32" s="291"/>
      <c r="BS32" s="291"/>
      <c r="BT32" s="291"/>
      <c r="BU32" s="291"/>
    </row>
    <row r="33" spans="2:73" s="43" customFormat="1" ht="24.95" customHeight="1">
      <c r="B33" s="692" t="s">
        <v>39</v>
      </c>
      <c r="C33" s="693"/>
      <c r="D33" s="693"/>
      <c r="E33" s="693"/>
      <c r="F33" s="693"/>
      <c r="G33" s="693"/>
      <c r="H33" s="693"/>
      <c r="I33" s="693"/>
      <c r="J33" s="693"/>
      <c r="K33" s="693"/>
      <c r="L33" s="693"/>
      <c r="M33" s="693"/>
      <c r="N33" s="693"/>
      <c r="O33" s="693"/>
      <c r="P33" s="693"/>
      <c r="Q33" s="693"/>
      <c r="R33" s="693"/>
      <c r="S33" s="694"/>
      <c r="T33" s="695" t="s">
        <v>40</v>
      </c>
      <c r="U33" s="693"/>
      <c r="V33" s="693"/>
      <c r="W33" s="693"/>
      <c r="X33" s="693"/>
      <c r="Y33" s="693"/>
      <c r="Z33" s="693"/>
      <c r="AA33" s="693"/>
      <c r="AB33" s="694"/>
      <c r="AC33" s="695" t="s">
        <v>41</v>
      </c>
      <c r="AD33" s="693"/>
      <c r="AE33" s="693"/>
      <c r="AF33" s="693"/>
      <c r="AG33" s="693"/>
      <c r="AH33" s="693"/>
      <c r="AI33" s="693"/>
      <c r="AJ33" s="693"/>
      <c r="AK33" s="693"/>
      <c r="AL33" s="693"/>
      <c r="AM33" s="693"/>
      <c r="AN33" s="694"/>
      <c r="AO33" s="695" t="s">
        <v>255</v>
      </c>
      <c r="AP33" s="693"/>
      <c r="AQ33" s="693"/>
      <c r="AR33" s="693"/>
      <c r="AS33" s="693"/>
      <c r="AT33" s="693"/>
      <c r="AU33" s="693"/>
      <c r="AV33" s="693"/>
      <c r="AW33" s="693"/>
      <c r="AX33" s="693"/>
      <c r="AY33" s="693"/>
      <c r="AZ33" s="693"/>
      <c r="BA33" s="693"/>
      <c r="BB33" s="693"/>
      <c r="BC33" s="693"/>
      <c r="BD33" s="693"/>
      <c r="BE33" s="693"/>
      <c r="BF33" s="693"/>
      <c r="BG33" s="693"/>
      <c r="BH33" s="693"/>
      <c r="BI33" s="700"/>
      <c r="BQ33" s="290"/>
      <c r="BR33" s="290"/>
      <c r="BS33" s="290"/>
      <c r="BT33" s="290"/>
      <c r="BU33" s="290"/>
    </row>
    <row r="34" spans="2:73" s="42" customFormat="1" ht="13.5" customHeight="1">
      <c r="B34" s="601" t="s">
        <v>42</v>
      </c>
      <c r="C34" s="568"/>
      <c r="D34" s="568"/>
      <c r="E34" s="568"/>
      <c r="F34" s="568"/>
      <c r="G34" s="568"/>
      <c r="H34" s="568"/>
      <c r="I34" s="568"/>
      <c r="J34" s="568"/>
      <c r="K34" s="568"/>
      <c r="L34" s="568"/>
      <c r="M34" s="568"/>
      <c r="N34" s="568"/>
      <c r="O34" s="568"/>
      <c r="P34" s="568"/>
      <c r="Q34" s="568"/>
      <c r="R34" s="568"/>
      <c r="S34" s="569"/>
      <c r="T34" s="567" t="s">
        <v>43</v>
      </c>
      <c r="U34" s="568"/>
      <c r="V34" s="568"/>
      <c r="W34" s="568"/>
      <c r="X34" s="568"/>
      <c r="Y34" s="568"/>
      <c r="Z34" s="568"/>
      <c r="AA34" s="568"/>
      <c r="AB34" s="569"/>
      <c r="AC34" s="567" t="s">
        <v>44</v>
      </c>
      <c r="AD34" s="568"/>
      <c r="AE34" s="568"/>
      <c r="AF34" s="568"/>
      <c r="AG34" s="568"/>
      <c r="AH34" s="568"/>
      <c r="AI34" s="568"/>
      <c r="AJ34" s="568"/>
      <c r="AK34" s="568"/>
      <c r="AL34" s="568"/>
      <c r="AM34" s="568"/>
      <c r="AN34" s="569"/>
      <c r="AO34" s="567" t="s">
        <v>21</v>
      </c>
      <c r="AP34" s="568"/>
      <c r="AQ34" s="568"/>
      <c r="AR34" s="568"/>
      <c r="AS34" s="568"/>
      <c r="AT34" s="568"/>
      <c r="AU34" s="568"/>
      <c r="AV34" s="568"/>
      <c r="AW34" s="568"/>
      <c r="AX34" s="568"/>
      <c r="AY34" s="568"/>
      <c r="AZ34" s="568"/>
      <c r="BA34" s="568"/>
      <c r="BB34" s="568"/>
      <c r="BC34" s="568"/>
      <c r="BD34" s="568"/>
      <c r="BE34" s="568"/>
      <c r="BF34" s="568"/>
      <c r="BG34" s="568"/>
      <c r="BH34" s="568"/>
      <c r="BI34" s="570"/>
    </row>
    <row r="35" spans="2:73" s="39" customFormat="1" ht="40.5" customHeight="1">
      <c r="B35" s="67" t="s">
        <v>31</v>
      </c>
      <c r="C35" s="938" t="s">
        <v>22</v>
      </c>
      <c r="D35" s="939"/>
      <c r="E35" s="939"/>
      <c r="F35" s="939"/>
      <c r="G35" s="939"/>
      <c r="H35" s="939"/>
      <c r="I35" s="939"/>
      <c r="J35" s="939"/>
      <c r="K35" s="939"/>
      <c r="L35" s="939"/>
      <c r="M35" s="939"/>
      <c r="N35" s="939"/>
      <c r="O35" s="939"/>
      <c r="P35" s="939"/>
      <c r="Q35" s="939"/>
      <c r="R35" s="939"/>
      <c r="S35" s="940"/>
      <c r="T35" s="941"/>
      <c r="U35" s="942"/>
      <c r="V35" s="942"/>
      <c r="W35" s="942"/>
      <c r="X35" s="942"/>
      <c r="Y35" s="942"/>
      <c r="Z35" s="942"/>
      <c r="AA35" s="942"/>
      <c r="AB35" s="943"/>
      <c r="AC35" s="70"/>
      <c r="AD35" s="942"/>
      <c r="AE35" s="942"/>
      <c r="AF35" s="942"/>
      <c r="AG35" s="942"/>
      <c r="AH35" s="942"/>
      <c r="AI35" s="942"/>
      <c r="AJ35" s="942"/>
      <c r="AK35" s="942"/>
      <c r="AL35" s="942"/>
      <c r="AM35" s="942"/>
      <c r="AN35" s="71"/>
      <c r="AO35" s="702"/>
      <c r="AP35" s="686"/>
      <c r="AQ35" s="686"/>
      <c r="AR35" s="686"/>
      <c r="AS35" s="686"/>
      <c r="AT35" s="686"/>
      <c r="AU35" s="686"/>
      <c r="AV35" s="686"/>
      <c r="AW35" s="686"/>
      <c r="AX35" s="686"/>
      <c r="AY35" s="686"/>
      <c r="AZ35" s="686"/>
      <c r="BA35" s="686"/>
      <c r="BB35" s="686"/>
      <c r="BC35" s="686"/>
      <c r="BD35" s="686"/>
      <c r="BE35" s="686"/>
      <c r="BF35" s="686"/>
      <c r="BG35" s="686"/>
      <c r="BH35" s="686"/>
      <c r="BI35" s="687"/>
    </row>
    <row r="36" spans="2:73" s="39" customFormat="1" ht="40.5" customHeight="1">
      <c r="B36" s="68" t="s">
        <v>32</v>
      </c>
      <c r="C36" s="712" t="s">
        <v>22</v>
      </c>
      <c r="D36" s="704"/>
      <c r="E36" s="704"/>
      <c r="F36" s="704"/>
      <c r="G36" s="704"/>
      <c r="H36" s="704"/>
      <c r="I36" s="704"/>
      <c r="J36" s="704"/>
      <c r="K36" s="704"/>
      <c r="L36" s="704"/>
      <c r="M36" s="704"/>
      <c r="N36" s="704"/>
      <c r="O36" s="704"/>
      <c r="P36" s="704"/>
      <c r="Q36" s="704"/>
      <c r="R36" s="704"/>
      <c r="S36" s="705"/>
      <c r="T36" s="758"/>
      <c r="U36" s="759"/>
      <c r="V36" s="759"/>
      <c r="W36" s="759"/>
      <c r="X36" s="759"/>
      <c r="Y36" s="759"/>
      <c r="Z36" s="759"/>
      <c r="AA36" s="759"/>
      <c r="AB36" s="760"/>
      <c r="AC36" s="72"/>
      <c r="AD36" s="759"/>
      <c r="AE36" s="759"/>
      <c r="AF36" s="759"/>
      <c r="AG36" s="759"/>
      <c r="AH36" s="759"/>
      <c r="AI36" s="759"/>
      <c r="AJ36" s="759"/>
      <c r="AK36" s="759"/>
      <c r="AL36" s="759"/>
      <c r="AM36" s="759"/>
      <c r="AN36" s="73"/>
      <c r="AO36" s="743" t="s">
        <v>22</v>
      </c>
      <c r="AP36" s="744"/>
      <c r="AQ36" s="744"/>
      <c r="AR36" s="744"/>
      <c r="AS36" s="744"/>
      <c r="AT36" s="744"/>
      <c r="AU36" s="744"/>
      <c r="AV36" s="744"/>
      <c r="AW36" s="744"/>
      <c r="AX36" s="744"/>
      <c r="AY36" s="744"/>
      <c r="AZ36" s="744"/>
      <c r="BA36" s="744"/>
      <c r="BB36" s="744"/>
      <c r="BC36" s="744"/>
      <c r="BD36" s="744"/>
      <c r="BE36" s="744"/>
      <c r="BF36" s="744"/>
      <c r="BG36" s="744"/>
      <c r="BH36" s="744"/>
      <c r="BI36" s="745"/>
      <c r="BJ36" s="399"/>
    </row>
    <row r="37" spans="2:73" s="77" customFormat="1" ht="65.25" customHeight="1">
      <c r="B37" s="964" t="s">
        <v>45</v>
      </c>
      <c r="C37" s="964"/>
      <c r="D37" s="964"/>
      <c r="E37" s="964"/>
      <c r="F37" s="964"/>
      <c r="G37" s="964"/>
      <c r="H37" s="964"/>
      <c r="I37" s="964"/>
      <c r="J37" s="964"/>
      <c r="K37" s="964"/>
      <c r="L37" s="964"/>
      <c r="M37" s="964"/>
      <c r="O37" s="107"/>
      <c r="P37" s="107"/>
      <c r="R37" s="76"/>
      <c r="S37" s="76"/>
      <c r="T37" s="120"/>
      <c r="U37" s="120"/>
      <c r="V37" s="76"/>
      <c r="W37" s="415" t="s">
        <v>46</v>
      </c>
      <c r="X37" s="415"/>
      <c r="Y37" s="415"/>
      <c r="Z37" s="415"/>
      <c r="AA37" s="415"/>
      <c r="AB37" s="415"/>
      <c r="AC37" s="415"/>
      <c r="AD37" s="415"/>
      <c r="AE37" s="415"/>
      <c r="AF37" s="415"/>
      <c r="AG37" s="965" t="s">
        <v>47</v>
      </c>
      <c r="AH37" s="965"/>
      <c r="AI37" s="965"/>
      <c r="AJ37" s="413" t="s">
        <v>48</v>
      </c>
      <c r="AK37" s="413"/>
      <c r="AL37" s="413"/>
      <c r="AM37" s="413"/>
      <c r="AN37" s="413"/>
      <c r="AO37" s="76"/>
      <c r="AP37" s="74"/>
      <c r="AQ37" s="74"/>
      <c r="AR37" s="74"/>
      <c r="AS37" s="75"/>
      <c r="AT37" s="75"/>
      <c r="AU37" s="75"/>
      <c r="AV37" s="75"/>
      <c r="AW37" s="75"/>
      <c r="AX37" s="75"/>
      <c r="AY37" s="75"/>
      <c r="AZ37" s="75"/>
      <c r="BA37" s="76"/>
      <c r="BN37" s="78" t="b">
        <v>0</v>
      </c>
      <c r="BO37" s="78" t="b">
        <v>0</v>
      </c>
    </row>
    <row r="38" spans="2:73" s="42" customFormat="1" ht="13.5" customHeight="1">
      <c r="B38" s="590" t="s">
        <v>49</v>
      </c>
      <c r="C38" s="590"/>
      <c r="D38" s="590"/>
      <c r="E38" s="590"/>
      <c r="F38" s="590"/>
      <c r="G38" s="590"/>
      <c r="H38" s="590"/>
      <c r="I38" s="590"/>
      <c r="J38" s="590"/>
      <c r="K38" s="79"/>
      <c r="L38" s="79"/>
      <c r="M38" s="80"/>
      <c r="N38" s="966"/>
      <c r="O38" s="966"/>
      <c r="P38" s="966"/>
      <c r="Q38" s="966"/>
      <c r="R38" s="81" t="s">
        <v>50</v>
      </c>
      <c r="S38" s="81"/>
      <c r="T38" s="967"/>
      <c r="U38" s="967"/>
      <c r="V38" s="81"/>
      <c r="W38" s="81"/>
      <c r="X38" s="967" t="s">
        <v>51</v>
      </c>
      <c r="Y38" s="967"/>
      <c r="Z38" s="967"/>
      <c r="AA38" s="967"/>
      <c r="AB38" s="967"/>
      <c r="AC38" s="967"/>
      <c r="AD38" s="967"/>
      <c r="AE38" s="967"/>
      <c r="AF38" s="967"/>
      <c r="AG38" s="967"/>
      <c r="AH38" s="967"/>
      <c r="AI38" s="967"/>
      <c r="AJ38" s="967"/>
      <c r="AK38" s="967"/>
      <c r="AL38" s="53"/>
      <c r="AM38" s="53"/>
      <c r="AN38" s="53"/>
      <c r="AO38" s="53"/>
      <c r="AP38" s="53"/>
      <c r="AQ38" s="53"/>
      <c r="AR38" s="53"/>
      <c r="AS38" s="53"/>
      <c r="AT38" s="53"/>
      <c r="AU38" s="53"/>
      <c r="AV38" s="53"/>
      <c r="AW38" s="53"/>
      <c r="AX38" s="53"/>
      <c r="AY38" s="53"/>
      <c r="AZ38" s="53"/>
      <c r="BA38" s="53"/>
      <c r="BB38" s="53"/>
      <c r="BC38" s="53"/>
      <c r="BD38" s="53"/>
      <c r="BE38" s="53"/>
      <c r="BF38" s="53"/>
      <c r="BR38" s="82"/>
    </row>
    <row r="39" spans="2:73" s="43" customFormat="1" ht="24.95" customHeight="1">
      <c r="B39" s="692" t="s">
        <v>421</v>
      </c>
      <c r="C39" s="693"/>
      <c r="D39" s="693"/>
      <c r="E39" s="693"/>
      <c r="F39" s="693"/>
      <c r="G39" s="693"/>
      <c r="H39" s="693"/>
      <c r="I39" s="693"/>
      <c r="J39" s="693"/>
      <c r="K39" s="693"/>
      <c r="L39" s="693"/>
      <c r="M39" s="693"/>
      <c r="N39" s="693"/>
      <c r="O39" s="694"/>
      <c r="P39" s="695" t="s">
        <v>422</v>
      </c>
      <c r="Q39" s="693"/>
      <c r="R39" s="693"/>
      <c r="S39" s="693"/>
      <c r="T39" s="693"/>
      <c r="U39" s="693"/>
      <c r="V39" s="693"/>
      <c r="W39" s="693"/>
      <c r="X39" s="693"/>
      <c r="Y39" s="693"/>
      <c r="Z39" s="693"/>
      <c r="AA39" s="693"/>
      <c r="AB39" s="694"/>
      <c r="AC39" s="695" t="s">
        <v>52</v>
      </c>
      <c r="AD39" s="693"/>
      <c r="AE39" s="693"/>
      <c r="AF39" s="693"/>
      <c r="AG39" s="693"/>
      <c r="AH39" s="693"/>
      <c r="AI39" s="693"/>
      <c r="AJ39" s="693"/>
      <c r="AK39" s="693"/>
      <c r="AL39" s="693"/>
      <c r="AM39" s="693"/>
      <c r="AN39" s="693"/>
      <c r="AO39" s="694"/>
      <c r="AP39" s="598" t="s">
        <v>53</v>
      </c>
      <c r="AQ39" s="599"/>
      <c r="AR39" s="599"/>
      <c r="AS39" s="599"/>
      <c r="AT39" s="599"/>
      <c r="AU39" s="599"/>
      <c r="AV39" s="599"/>
      <c r="AW39" s="599"/>
      <c r="AX39" s="599"/>
      <c r="AY39" s="599"/>
      <c r="AZ39" s="599"/>
      <c r="BA39" s="599"/>
      <c r="BB39" s="599"/>
      <c r="BC39" s="599"/>
      <c r="BD39" s="599"/>
      <c r="BE39" s="599"/>
      <c r="BF39" s="599"/>
      <c r="BG39" s="599"/>
      <c r="BH39" s="599"/>
      <c r="BI39" s="600"/>
      <c r="BL39" s="434"/>
      <c r="BM39" s="434"/>
      <c r="BN39" s="434"/>
      <c r="BO39" s="434"/>
      <c r="BP39" s="434"/>
      <c r="BQ39" s="434"/>
      <c r="BR39" s="434"/>
    </row>
    <row r="40" spans="2:73" s="42" customFormat="1" ht="13.5" customHeight="1">
      <c r="B40" s="601" t="s">
        <v>54</v>
      </c>
      <c r="C40" s="568"/>
      <c r="D40" s="568"/>
      <c r="E40" s="568"/>
      <c r="F40" s="568"/>
      <c r="G40" s="568"/>
      <c r="H40" s="568"/>
      <c r="I40" s="568"/>
      <c r="J40" s="568"/>
      <c r="K40" s="568"/>
      <c r="L40" s="568"/>
      <c r="M40" s="568"/>
      <c r="N40" s="568"/>
      <c r="O40" s="569"/>
      <c r="P40" s="567" t="s">
        <v>55</v>
      </c>
      <c r="Q40" s="568"/>
      <c r="R40" s="568"/>
      <c r="S40" s="568"/>
      <c r="T40" s="568"/>
      <c r="U40" s="568"/>
      <c r="V40" s="568"/>
      <c r="W40" s="568"/>
      <c r="X40" s="568"/>
      <c r="Y40" s="568"/>
      <c r="Z40" s="568"/>
      <c r="AA40" s="568"/>
      <c r="AB40" s="569"/>
      <c r="AC40" s="567" t="s">
        <v>56</v>
      </c>
      <c r="AD40" s="568"/>
      <c r="AE40" s="568"/>
      <c r="AF40" s="568"/>
      <c r="AG40" s="568"/>
      <c r="AH40" s="568"/>
      <c r="AI40" s="568"/>
      <c r="AJ40" s="568"/>
      <c r="AK40" s="568"/>
      <c r="AL40" s="568"/>
      <c r="AM40" s="568"/>
      <c r="AN40" s="568"/>
      <c r="AO40" s="569"/>
      <c r="AP40" s="567" t="s">
        <v>57</v>
      </c>
      <c r="AQ40" s="568"/>
      <c r="AR40" s="568"/>
      <c r="AS40" s="568"/>
      <c r="AT40" s="568"/>
      <c r="AU40" s="568"/>
      <c r="AV40" s="568"/>
      <c r="AW40" s="568"/>
      <c r="AX40" s="568"/>
      <c r="AY40" s="568"/>
      <c r="AZ40" s="568"/>
      <c r="BA40" s="568"/>
      <c r="BB40" s="568"/>
      <c r="BC40" s="568"/>
      <c r="BD40" s="568"/>
      <c r="BE40" s="568"/>
      <c r="BF40" s="568"/>
      <c r="BG40" s="568"/>
      <c r="BH40" s="568"/>
      <c r="BI40" s="570"/>
      <c r="BL40" s="434"/>
      <c r="BM40" s="434"/>
      <c r="BN40" s="434"/>
      <c r="BO40" s="434"/>
      <c r="BP40" s="434"/>
      <c r="BQ40" s="434"/>
      <c r="BR40" s="434"/>
    </row>
    <row r="41" spans="2:73" ht="45.75" customHeight="1">
      <c r="B41" s="83"/>
      <c r="C41" s="84"/>
      <c r="D41" s="710"/>
      <c r="E41" s="710"/>
      <c r="F41" s="710"/>
      <c r="G41" s="710"/>
      <c r="H41" s="710"/>
      <c r="I41" s="710"/>
      <c r="J41" s="710"/>
      <c r="K41" s="710"/>
      <c r="L41" s="710"/>
      <c r="M41" s="710"/>
      <c r="N41" s="710"/>
      <c r="O41" s="85"/>
      <c r="P41" s="72"/>
      <c r="Q41" s="710"/>
      <c r="R41" s="710"/>
      <c r="S41" s="710"/>
      <c r="T41" s="710"/>
      <c r="U41" s="710"/>
      <c r="V41" s="710"/>
      <c r="W41" s="710"/>
      <c r="X41" s="710"/>
      <c r="Y41" s="710"/>
      <c r="Z41" s="710"/>
      <c r="AA41" s="710"/>
      <c r="AB41" s="73"/>
      <c r="AC41" s="946"/>
      <c r="AD41" s="947"/>
      <c r="AE41" s="947"/>
      <c r="AF41" s="947"/>
      <c r="AG41" s="947"/>
      <c r="AH41" s="947"/>
      <c r="AI41" s="947"/>
      <c r="AJ41" s="947"/>
      <c r="AK41" s="947"/>
      <c r="AL41" s="947"/>
      <c r="AM41" s="947"/>
      <c r="AN41" s="947"/>
      <c r="AO41" s="948"/>
      <c r="AP41" s="754" t="s">
        <v>22</v>
      </c>
      <c r="AQ41" s="755"/>
      <c r="AR41" s="755"/>
      <c r="AS41" s="755"/>
      <c r="AT41" s="755"/>
      <c r="AU41" s="755"/>
      <c r="AV41" s="755"/>
      <c r="AW41" s="755"/>
      <c r="AX41" s="755"/>
      <c r="AY41" s="755"/>
      <c r="AZ41" s="755"/>
      <c r="BA41" s="755"/>
      <c r="BB41" s="755"/>
      <c r="BC41" s="755"/>
      <c r="BD41" s="755"/>
      <c r="BE41" s="755"/>
      <c r="BF41" s="755"/>
      <c r="BG41" s="755"/>
      <c r="BH41" s="755"/>
      <c r="BI41" s="756"/>
      <c r="BL41" s="434"/>
      <c r="BM41" s="434"/>
      <c r="BN41" s="434"/>
      <c r="BO41" s="434"/>
      <c r="BP41" s="434"/>
      <c r="BQ41" s="434"/>
      <c r="BR41" s="434"/>
    </row>
    <row r="42" spans="2:73" ht="15.75" customHeight="1">
      <c r="B42" s="382"/>
      <c r="C42" s="383"/>
      <c r="D42" s="949"/>
      <c r="E42" s="949"/>
      <c r="F42" s="949"/>
      <c r="G42" s="949"/>
      <c r="H42" s="949"/>
      <c r="I42" s="949"/>
      <c r="J42" s="949"/>
      <c r="K42" s="949"/>
      <c r="L42" s="949"/>
      <c r="M42" s="949"/>
      <c r="N42" s="949"/>
      <c r="O42" s="384"/>
      <c r="P42" s="385"/>
      <c r="Q42" s="949"/>
      <c r="R42" s="949"/>
      <c r="S42" s="949"/>
      <c r="T42" s="949"/>
      <c r="U42" s="949"/>
      <c r="V42" s="949"/>
      <c r="W42" s="949"/>
      <c r="X42" s="949"/>
      <c r="Y42" s="949"/>
      <c r="Z42" s="949"/>
      <c r="AA42" s="949"/>
      <c r="AB42" s="386"/>
      <c r="AC42" s="950"/>
      <c r="AD42" s="950"/>
      <c r="AE42" s="950"/>
      <c r="AF42" s="950"/>
      <c r="AG42" s="950"/>
      <c r="AH42" s="950"/>
      <c r="AI42" s="950"/>
      <c r="AJ42" s="950"/>
      <c r="AK42" s="950"/>
      <c r="AL42" s="950"/>
      <c r="AM42" s="950"/>
      <c r="AN42" s="950"/>
      <c r="AO42" s="950"/>
      <c r="AP42" s="950" t="s">
        <v>22</v>
      </c>
      <c r="AQ42" s="950"/>
      <c r="AR42" s="950"/>
      <c r="AS42" s="950"/>
      <c r="AT42" s="950"/>
      <c r="AU42" s="950"/>
      <c r="AV42" s="950"/>
      <c r="AW42" s="950"/>
      <c r="AX42" s="950"/>
      <c r="AY42" s="950"/>
      <c r="AZ42" s="950"/>
      <c r="BA42" s="950"/>
      <c r="BB42" s="950"/>
      <c r="BC42" s="950"/>
      <c r="BD42" s="950"/>
      <c r="BE42" s="950"/>
      <c r="BF42" s="950"/>
      <c r="BG42" s="950"/>
      <c r="BH42" s="950"/>
      <c r="BI42" s="950"/>
      <c r="BL42" s="434"/>
      <c r="BM42" s="434"/>
      <c r="BN42" s="434"/>
      <c r="BO42" s="434"/>
      <c r="BP42" s="434"/>
      <c r="BQ42" s="434"/>
      <c r="BR42" s="434"/>
    </row>
    <row r="43" spans="2:73" s="39" customFormat="1" ht="35.25" customHeight="1">
      <c r="B43" s="650"/>
      <c r="C43" s="650"/>
      <c r="D43" s="650"/>
      <c r="E43" s="650"/>
      <c r="F43" s="650"/>
      <c r="G43" s="650"/>
      <c r="H43" s="650"/>
      <c r="I43" s="650"/>
      <c r="J43" s="650"/>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H43" s="650"/>
      <c r="AI43" s="650"/>
      <c r="AJ43" s="650"/>
      <c r="AK43" s="650"/>
      <c r="AL43" s="650"/>
      <c r="AM43" s="650"/>
      <c r="AN43" s="650"/>
      <c r="AO43" s="650"/>
      <c r="AP43" s="650"/>
      <c r="AQ43" s="650"/>
      <c r="AR43" s="650"/>
      <c r="AS43" s="650"/>
      <c r="AT43" s="650"/>
      <c r="AU43" s="650"/>
      <c r="AV43" s="650"/>
      <c r="AW43" s="650"/>
      <c r="AX43" s="650"/>
      <c r="AY43" s="650"/>
      <c r="AZ43" s="650"/>
      <c r="BA43" s="650"/>
      <c r="BB43" s="650"/>
      <c r="BC43" s="650"/>
      <c r="BD43" s="650"/>
      <c r="BE43" s="650"/>
      <c r="BF43" s="650"/>
      <c r="BG43" s="650"/>
      <c r="BH43" s="650"/>
      <c r="BI43" s="650"/>
      <c r="BJ43" s="650"/>
    </row>
    <row r="44" spans="2:73" s="39" customFormat="1" ht="57.75" customHeight="1">
      <c r="B44" s="400" t="s">
        <v>58</v>
      </c>
      <c r="C44" s="944" t="s">
        <v>680</v>
      </c>
      <c r="D44" s="945"/>
      <c r="E44" s="945"/>
      <c r="F44" s="945"/>
      <c r="G44" s="945"/>
      <c r="H44" s="945"/>
      <c r="I44" s="945"/>
      <c r="J44" s="945"/>
      <c r="K44" s="945"/>
      <c r="L44" s="945"/>
      <c r="M44" s="945"/>
      <c r="N44" s="945"/>
      <c r="O44" s="945"/>
      <c r="P44" s="945"/>
      <c r="Q44" s="945"/>
      <c r="R44" s="945"/>
      <c r="S44" s="945"/>
      <c r="T44" s="945"/>
      <c r="U44" s="945"/>
      <c r="V44" s="945"/>
      <c r="W44" s="945"/>
      <c r="X44" s="945"/>
      <c r="Y44" s="945"/>
      <c r="Z44" s="945"/>
      <c r="AA44" s="945"/>
      <c r="AB44" s="945"/>
      <c r="AC44" s="945"/>
      <c r="AD44" s="945"/>
      <c r="AE44" s="945"/>
      <c r="AF44" s="945"/>
      <c r="AG44" s="945"/>
      <c r="AH44" s="945"/>
      <c r="AI44" s="945"/>
      <c r="AJ44" s="945"/>
      <c r="AK44" s="945"/>
      <c r="AL44" s="945"/>
      <c r="AM44" s="945"/>
      <c r="AN44" s="945"/>
      <c r="AO44" s="945"/>
      <c r="AP44" s="945"/>
      <c r="AQ44" s="945"/>
      <c r="AR44" s="945"/>
      <c r="AS44" s="945"/>
      <c r="AT44" s="945"/>
      <c r="AU44" s="945"/>
      <c r="AV44" s="945"/>
      <c r="AW44" s="945"/>
      <c r="AX44" s="945"/>
      <c r="AY44" s="945"/>
      <c r="AZ44" s="945"/>
      <c r="BA44" s="945"/>
      <c r="BB44" s="945"/>
      <c r="BC44" s="945"/>
      <c r="BD44" s="945"/>
      <c r="BE44" s="945"/>
    </row>
    <row r="45" spans="2:73" s="39" customFormat="1" ht="1.5" customHeight="1">
      <c r="C45" s="963" t="s">
        <v>22</v>
      </c>
      <c r="D45" s="963"/>
      <c r="E45" s="963"/>
      <c r="F45" s="963"/>
      <c r="G45" s="963"/>
      <c r="H45" s="963"/>
      <c r="I45" s="963"/>
      <c r="J45" s="963"/>
      <c r="K45" s="963"/>
      <c r="L45" s="963"/>
      <c r="M45" s="963"/>
      <c r="N45" s="963"/>
      <c r="O45" s="963"/>
      <c r="P45" s="963"/>
      <c r="Q45" s="963"/>
      <c r="R45" s="963"/>
      <c r="S45" s="963"/>
      <c r="T45" s="963"/>
      <c r="U45" s="963"/>
      <c r="V45" s="963"/>
      <c r="W45" s="963"/>
      <c r="X45" s="963"/>
      <c r="Y45" s="963"/>
      <c r="Z45" s="963"/>
      <c r="AA45" s="963"/>
      <c r="AB45" s="963"/>
      <c r="AC45" s="963"/>
      <c r="AD45" s="963"/>
      <c r="AE45" s="963"/>
      <c r="AF45" s="963"/>
      <c r="AG45" s="963"/>
      <c r="AH45" s="963"/>
      <c r="AI45" s="963"/>
      <c r="AJ45" s="963"/>
      <c r="AK45" s="963"/>
      <c r="AL45" s="963"/>
      <c r="AM45" s="963"/>
      <c r="AN45" s="963"/>
      <c r="AO45" s="963"/>
      <c r="AP45" s="963"/>
      <c r="AQ45" s="963"/>
      <c r="AR45" s="963"/>
      <c r="AS45" s="963"/>
      <c r="AT45" s="963"/>
      <c r="AU45" s="963"/>
      <c r="AV45" s="963"/>
      <c r="AW45" s="963"/>
      <c r="AX45" s="963"/>
      <c r="AY45" s="963"/>
      <c r="AZ45" s="963"/>
      <c r="BA45" s="963"/>
      <c r="BB45" s="963"/>
      <c r="BC45" s="963"/>
      <c r="BD45" s="963"/>
      <c r="BE45" s="963"/>
      <c r="BF45" s="963"/>
      <c r="BG45" s="963"/>
      <c r="BH45" s="963"/>
      <c r="BI45" s="86"/>
    </row>
    <row r="46" spans="2:73" s="39" customFormat="1" ht="18" customHeight="1">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c r="AD46" s="884"/>
      <c r="AE46" s="884"/>
      <c r="AF46" s="884"/>
      <c r="AG46" s="884"/>
      <c r="AH46" s="884"/>
      <c r="AI46" s="884"/>
      <c r="AJ46" s="884"/>
      <c r="AK46" s="884"/>
      <c r="AL46" s="884"/>
      <c r="AM46" s="884"/>
      <c r="AN46" s="884"/>
      <c r="AO46" s="884"/>
      <c r="AP46" s="884"/>
      <c r="AQ46" s="884"/>
      <c r="AR46" s="884"/>
      <c r="AS46" s="884"/>
      <c r="AT46" s="884"/>
      <c r="AU46" s="884"/>
      <c r="AV46" s="884"/>
      <c r="AW46" s="884"/>
      <c r="AX46" s="884"/>
      <c r="AY46" s="884"/>
      <c r="AZ46" s="884"/>
      <c r="BA46" s="884"/>
      <c r="BB46" s="884"/>
      <c r="BC46" s="884"/>
      <c r="BD46" s="884"/>
      <c r="BE46" s="884"/>
      <c r="BF46" s="884"/>
      <c r="BG46" s="884"/>
      <c r="BH46" s="884"/>
      <c r="BI46" s="86"/>
    </row>
    <row r="47" spans="2:73" s="39" customFormat="1" ht="33" customHeight="1">
      <c r="C47" s="884"/>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884"/>
      <c r="AG47" s="884"/>
      <c r="AH47" s="884"/>
      <c r="AI47" s="884"/>
      <c r="AJ47" s="884"/>
      <c r="AK47" s="884"/>
      <c r="AL47" s="884"/>
      <c r="AM47" s="884"/>
      <c r="AN47" s="884"/>
      <c r="AO47" s="884"/>
      <c r="AP47" s="884"/>
      <c r="AQ47" s="884"/>
      <c r="AR47" s="884"/>
      <c r="AS47" s="884"/>
      <c r="AT47" s="884"/>
      <c r="AU47" s="884"/>
      <c r="AV47" s="884"/>
      <c r="AW47" s="884"/>
      <c r="AX47" s="884"/>
      <c r="AY47" s="884"/>
      <c r="AZ47" s="884"/>
      <c r="BA47" s="884"/>
      <c r="BB47" s="884"/>
      <c r="BC47" s="884"/>
      <c r="BD47" s="884"/>
      <c r="BE47" s="884"/>
      <c r="BF47" s="884"/>
      <c r="BG47" s="884"/>
      <c r="BH47" s="884"/>
      <c r="BI47" s="86"/>
    </row>
    <row r="48" spans="2:73" s="39" customFormat="1" ht="33" customHeight="1">
      <c r="C48" s="884"/>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4"/>
      <c r="AJ48" s="884"/>
      <c r="AK48" s="884"/>
      <c r="AL48" s="884"/>
      <c r="AM48" s="884"/>
      <c r="AN48" s="884"/>
      <c r="AO48" s="884"/>
      <c r="AP48" s="884"/>
      <c r="AQ48" s="884"/>
      <c r="AR48" s="884"/>
      <c r="AS48" s="884"/>
      <c r="AT48" s="884"/>
      <c r="AU48" s="884"/>
      <c r="AV48" s="884"/>
      <c r="AW48" s="884"/>
      <c r="AX48" s="884"/>
      <c r="AY48" s="884"/>
      <c r="AZ48" s="884"/>
      <c r="BA48" s="884"/>
      <c r="BB48" s="884"/>
      <c r="BC48" s="884"/>
      <c r="BD48" s="884"/>
      <c r="BE48" s="884"/>
      <c r="BF48" s="884"/>
      <c r="BG48" s="884"/>
      <c r="BH48" s="884"/>
      <c r="BI48" s="86"/>
    </row>
    <row r="49" spans="3:61" s="39" customFormat="1" ht="33" customHeight="1">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884"/>
      <c r="AM49" s="884"/>
      <c r="AN49" s="884"/>
      <c r="AO49" s="884"/>
      <c r="AP49" s="884"/>
      <c r="AQ49" s="884"/>
      <c r="AR49" s="884"/>
      <c r="AS49" s="884"/>
      <c r="AT49" s="884"/>
      <c r="AU49" s="884"/>
      <c r="AV49" s="884"/>
      <c r="AW49" s="884"/>
      <c r="AX49" s="884"/>
      <c r="AY49" s="884"/>
      <c r="AZ49" s="884"/>
      <c r="BA49" s="884"/>
      <c r="BB49" s="884"/>
      <c r="BC49" s="884"/>
      <c r="BD49" s="884"/>
      <c r="BE49" s="884"/>
      <c r="BF49" s="884"/>
      <c r="BG49" s="884"/>
      <c r="BH49" s="884"/>
      <c r="BI49" s="86"/>
    </row>
    <row r="50" spans="3:61" s="39" customFormat="1" ht="33" customHeight="1">
      <c r="C50" s="884"/>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c r="AD50" s="884"/>
      <c r="AE50" s="884"/>
      <c r="AF50" s="884"/>
      <c r="AG50" s="884"/>
      <c r="AH50" s="884"/>
      <c r="AI50" s="884"/>
      <c r="AJ50" s="884"/>
      <c r="AK50" s="884"/>
      <c r="AL50" s="884"/>
      <c r="AM50" s="884"/>
      <c r="AN50" s="884"/>
      <c r="AO50" s="884"/>
      <c r="AP50" s="884"/>
      <c r="AQ50" s="884"/>
      <c r="AR50" s="884"/>
      <c r="AS50" s="884"/>
      <c r="AT50" s="884"/>
      <c r="AU50" s="884"/>
      <c r="AV50" s="884"/>
      <c r="AW50" s="884"/>
      <c r="AX50" s="884"/>
      <c r="AY50" s="884"/>
      <c r="AZ50" s="884"/>
      <c r="BA50" s="884"/>
      <c r="BB50" s="884"/>
      <c r="BC50" s="884"/>
      <c r="BD50" s="884"/>
      <c r="BE50" s="884"/>
      <c r="BF50" s="884"/>
      <c r="BG50" s="884"/>
      <c r="BH50" s="884"/>
      <c r="BI50" s="86"/>
    </row>
    <row r="51" spans="3:61" s="39" customFormat="1" ht="33" customHeight="1">
      <c r="C51" s="991"/>
      <c r="D51" s="991"/>
      <c r="E51" s="991"/>
      <c r="F51" s="991"/>
      <c r="G51" s="991"/>
      <c r="H51" s="991"/>
      <c r="I51" s="991"/>
      <c r="J51" s="991"/>
      <c r="K51" s="991"/>
      <c r="L51" s="991"/>
      <c r="M51" s="991"/>
      <c r="N51" s="991"/>
      <c r="O51" s="991"/>
      <c r="P51" s="991"/>
      <c r="Q51" s="991"/>
      <c r="R51" s="991"/>
      <c r="S51" s="991"/>
      <c r="T51" s="991"/>
      <c r="U51" s="991"/>
      <c r="V51" s="991"/>
      <c r="W51" s="991"/>
      <c r="X51" s="991"/>
      <c r="Y51" s="991"/>
      <c r="Z51" s="991"/>
      <c r="AA51" s="991"/>
      <c r="AB51" s="991"/>
      <c r="AC51" s="991"/>
      <c r="AD51" s="991"/>
      <c r="AE51" s="991"/>
      <c r="AF51" s="991"/>
      <c r="AG51" s="991"/>
      <c r="AH51" s="991"/>
      <c r="AI51" s="991"/>
      <c r="AJ51" s="991"/>
      <c r="AK51" s="991"/>
      <c r="AL51" s="991"/>
      <c r="AM51" s="991"/>
      <c r="AN51" s="991"/>
      <c r="AO51" s="991"/>
      <c r="AP51" s="991"/>
      <c r="AQ51" s="991"/>
      <c r="AR51" s="991"/>
      <c r="AS51" s="991"/>
      <c r="AT51" s="991"/>
      <c r="AU51" s="991"/>
      <c r="AV51" s="991"/>
      <c r="AW51" s="991"/>
      <c r="AX51" s="991"/>
      <c r="AY51" s="991"/>
      <c r="AZ51" s="991"/>
      <c r="BA51" s="991"/>
      <c r="BB51" s="991"/>
      <c r="BC51" s="991"/>
      <c r="BD51" s="991"/>
      <c r="BE51" s="991"/>
      <c r="BF51" s="991"/>
      <c r="BG51" s="991"/>
      <c r="BH51" s="991"/>
      <c r="BI51" s="86"/>
    </row>
    <row r="52" spans="3:61" s="39" customFormat="1" ht="33" customHeight="1">
      <c r="C52" s="963" t="s">
        <v>22</v>
      </c>
      <c r="D52" s="963"/>
      <c r="E52" s="963"/>
      <c r="F52" s="963"/>
      <c r="G52" s="963"/>
      <c r="H52" s="963"/>
      <c r="I52" s="963"/>
      <c r="J52" s="963"/>
      <c r="K52" s="963"/>
      <c r="L52" s="963"/>
      <c r="M52" s="963"/>
      <c r="N52" s="963"/>
      <c r="O52" s="963"/>
      <c r="P52" s="963"/>
      <c r="Q52" s="963"/>
      <c r="R52" s="963"/>
      <c r="S52" s="963"/>
      <c r="T52" s="963"/>
      <c r="U52" s="963"/>
      <c r="V52" s="963"/>
      <c r="W52" s="963"/>
      <c r="X52" s="963"/>
      <c r="Y52" s="963"/>
      <c r="Z52" s="963"/>
      <c r="AA52" s="963"/>
      <c r="AB52" s="963"/>
      <c r="AC52" s="963"/>
      <c r="AD52" s="963"/>
      <c r="AE52" s="963"/>
      <c r="AF52" s="963"/>
      <c r="AG52" s="963"/>
      <c r="AH52" s="963"/>
      <c r="AI52" s="963"/>
      <c r="AJ52" s="963"/>
      <c r="AK52" s="963"/>
      <c r="AL52" s="963"/>
      <c r="AM52" s="963"/>
      <c r="AN52" s="963"/>
      <c r="AO52" s="963"/>
      <c r="AP52" s="963"/>
      <c r="AQ52" s="963"/>
      <c r="AR52" s="963"/>
      <c r="AS52" s="963"/>
      <c r="AT52" s="963"/>
      <c r="AU52" s="963"/>
      <c r="AV52" s="963"/>
      <c r="AW52" s="963"/>
      <c r="AX52" s="963"/>
      <c r="AY52" s="963"/>
      <c r="AZ52" s="963"/>
      <c r="BA52" s="963"/>
      <c r="BB52" s="963"/>
      <c r="BC52" s="963"/>
      <c r="BD52" s="963"/>
      <c r="BE52" s="963"/>
      <c r="BF52" s="963"/>
      <c r="BG52" s="963"/>
      <c r="BH52" s="963"/>
      <c r="BI52" s="86"/>
    </row>
    <row r="53" spans="3:61" s="39" customFormat="1" ht="33" customHeight="1">
      <c r="C53" s="963" t="s">
        <v>22</v>
      </c>
      <c r="D53" s="963"/>
      <c r="E53" s="963"/>
      <c r="F53" s="963"/>
      <c r="G53" s="963"/>
      <c r="H53" s="963"/>
      <c r="I53" s="963"/>
      <c r="J53" s="963"/>
      <c r="K53" s="963"/>
      <c r="L53" s="963"/>
      <c r="M53" s="963"/>
      <c r="N53" s="963"/>
      <c r="O53" s="963"/>
      <c r="P53" s="963"/>
      <c r="Q53" s="963"/>
      <c r="R53" s="963"/>
      <c r="S53" s="963"/>
      <c r="T53" s="963"/>
      <c r="U53" s="963"/>
      <c r="V53" s="963"/>
      <c r="W53" s="963"/>
      <c r="X53" s="963"/>
      <c r="Y53" s="963"/>
      <c r="Z53" s="963"/>
      <c r="AA53" s="963"/>
      <c r="AB53" s="963"/>
      <c r="AC53" s="963"/>
      <c r="AD53" s="963"/>
      <c r="AE53" s="963"/>
      <c r="AF53" s="963"/>
      <c r="AG53" s="963"/>
      <c r="AH53" s="963"/>
      <c r="AI53" s="963"/>
      <c r="AJ53" s="963"/>
      <c r="AK53" s="963"/>
      <c r="AL53" s="963"/>
      <c r="AM53" s="963"/>
      <c r="AN53" s="963"/>
      <c r="AO53" s="963"/>
      <c r="AP53" s="963"/>
      <c r="AQ53" s="963"/>
      <c r="AR53" s="963"/>
      <c r="AS53" s="963"/>
      <c r="AT53" s="963"/>
      <c r="AU53" s="963"/>
      <c r="AV53" s="963"/>
      <c r="AW53" s="963"/>
      <c r="AX53" s="963"/>
      <c r="AY53" s="963"/>
      <c r="AZ53" s="963"/>
      <c r="BA53" s="963"/>
      <c r="BB53" s="963"/>
      <c r="BC53" s="963"/>
      <c r="BD53" s="963"/>
      <c r="BE53" s="963"/>
      <c r="BF53" s="963"/>
      <c r="BG53" s="963"/>
      <c r="BH53" s="963"/>
      <c r="BI53" s="86"/>
    </row>
    <row r="54" spans="3:61" s="39" customFormat="1" ht="33" customHeight="1">
      <c r="C54" s="963" t="s">
        <v>22</v>
      </c>
      <c r="D54" s="963"/>
      <c r="E54" s="963"/>
      <c r="F54" s="963"/>
      <c r="G54" s="963"/>
      <c r="H54" s="963"/>
      <c r="I54" s="963"/>
      <c r="J54" s="963"/>
      <c r="K54" s="963"/>
      <c r="L54" s="963"/>
      <c r="M54" s="963"/>
      <c r="N54" s="963"/>
      <c r="O54" s="963"/>
      <c r="P54" s="963"/>
      <c r="Q54" s="963"/>
      <c r="R54" s="963"/>
      <c r="S54" s="963"/>
      <c r="T54" s="963"/>
      <c r="U54" s="963"/>
      <c r="V54" s="963"/>
      <c r="W54" s="963"/>
      <c r="X54" s="963"/>
      <c r="Y54" s="963"/>
      <c r="Z54" s="963"/>
      <c r="AA54" s="963"/>
      <c r="AB54" s="963"/>
      <c r="AC54" s="963"/>
      <c r="AD54" s="963"/>
      <c r="AE54" s="963"/>
      <c r="AF54" s="963"/>
      <c r="AG54" s="963"/>
      <c r="AH54" s="963"/>
      <c r="AI54" s="963"/>
      <c r="AJ54" s="963"/>
      <c r="AK54" s="963"/>
      <c r="AL54" s="963"/>
      <c r="AM54" s="963"/>
      <c r="AN54" s="963"/>
      <c r="AO54" s="963"/>
      <c r="AP54" s="963"/>
      <c r="AQ54" s="963"/>
      <c r="AR54" s="963"/>
      <c r="AS54" s="963"/>
      <c r="AT54" s="963"/>
      <c r="AU54" s="963"/>
      <c r="AV54" s="963"/>
      <c r="AW54" s="963"/>
      <c r="AX54" s="963"/>
      <c r="AY54" s="963"/>
      <c r="AZ54" s="963"/>
      <c r="BA54" s="963"/>
      <c r="BB54" s="963"/>
      <c r="BC54" s="963"/>
      <c r="BD54" s="963"/>
      <c r="BE54" s="963"/>
      <c r="BF54" s="963"/>
      <c r="BG54" s="963"/>
      <c r="BH54" s="963"/>
      <c r="BI54" s="86"/>
    </row>
    <row r="55" spans="3:61" s="39" customFormat="1" ht="33" customHeight="1">
      <c r="C55" s="963" t="s">
        <v>22</v>
      </c>
      <c r="D55" s="963"/>
      <c r="E55" s="963"/>
      <c r="F55" s="963"/>
      <c r="G55" s="963"/>
      <c r="H55" s="963"/>
      <c r="I55" s="963"/>
      <c r="J55" s="963"/>
      <c r="K55" s="963"/>
      <c r="L55" s="963"/>
      <c r="M55" s="963"/>
      <c r="N55" s="963"/>
      <c r="O55" s="963"/>
      <c r="P55" s="963"/>
      <c r="Q55" s="963"/>
      <c r="R55" s="963"/>
      <c r="S55" s="963"/>
      <c r="T55" s="963"/>
      <c r="U55" s="963"/>
      <c r="V55" s="963"/>
      <c r="W55" s="963"/>
      <c r="X55" s="963"/>
      <c r="Y55" s="963"/>
      <c r="Z55" s="963"/>
      <c r="AA55" s="963"/>
      <c r="AB55" s="963"/>
      <c r="AC55" s="963"/>
      <c r="AD55" s="963"/>
      <c r="AE55" s="963"/>
      <c r="AF55" s="963"/>
      <c r="AG55" s="963"/>
      <c r="AH55" s="963"/>
      <c r="AI55" s="963"/>
      <c r="AJ55" s="963"/>
      <c r="AK55" s="963"/>
      <c r="AL55" s="963"/>
      <c r="AM55" s="963"/>
      <c r="AN55" s="963"/>
      <c r="AO55" s="963"/>
      <c r="AP55" s="963"/>
      <c r="AQ55" s="963"/>
      <c r="AR55" s="963"/>
      <c r="AS55" s="963"/>
      <c r="AT55" s="963"/>
      <c r="AU55" s="963"/>
      <c r="AV55" s="963"/>
      <c r="AW55" s="963"/>
      <c r="AX55" s="963"/>
      <c r="AY55" s="963"/>
      <c r="AZ55" s="963"/>
      <c r="BA55" s="963"/>
      <c r="BB55" s="963"/>
      <c r="BC55" s="963"/>
      <c r="BD55" s="963"/>
      <c r="BE55" s="963"/>
      <c r="BF55" s="963"/>
      <c r="BG55" s="963"/>
      <c r="BH55" s="963"/>
      <c r="BI55" s="86"/>
    </row>
    <row r="56" spans="3:61" s="39" customFormat="1" ht="33" customHeight="1">
      <c r="C56" s="963" t="s">
        <v>22</v>
      </c>
      <c r="D56" s="963"/>
      <c r="E56" s="963"/>
      <c r="F56" s="963"/>
      <c r="G56" s="963"/>
      <c r="H56" s="963"/>
      <c r="I56" s="963"/>
      <c r="J56" s="963"/>
      <c r="K56" s="963"/>
      <c r="L56" s="963"/>
      <c r="M56" s="963"/>
      <c r="N56" s="963"/>
      <c r="O56" s="963"/>
      <c r="P56" s="963"/>
      <c r="Q56" s="963"/>
      <c r="R56" s="963"/>
      <c r="S56" s="963"/>
      <c r="T56" s="963"/>
      <c r="U56" s="963"/>
      <c r="V56" s="963"/>
      <c r="W56" s="963"/>
      <c r="X56" s="963"/>
      <c r="Y56" s="963"/>
      <c r="Z56" s="963"/>
      <c r="AA56" s="963"/>
      <c r="AB56" s="963"/>
      <c r="AC56" s="963"/>
      <c r="AD56" s="963"/>
      <c r="AE56" s="963"/>
      <c r="AF56" s="963"/>
      <c r="AG56" s="963"/>
      <c r="AH56" s="963"/>
      <c r="AI56" s="963"/>
      <c r="AJ56" s="963"/>
      <c r="AK56" s="963"/>
      <c r="AL56" s="963"/>
      <c r="AM56" s="963"/>
      <c r="AN56" s="963"/>
      <c r="AO56" s="963"/>
      <c r="AP56" s="963"/>
      <c r="AQ56" s="963"/>
      <c r="AR56" s="963"/>
      <c r="AS56" s="963"/>
      <c r="AT56" s="963"/>
      <c r="AU56" s="963"/>
      <c r="AV56" s="963"/>
      <c r="AW56" s="963"/>
      <c r="AX56" s="963"/>
      <c r="AY56" s="963"/>
      <c r="AZ56" s="963"/>
      <c r="BA56" s="963"/>
      <c r="BB56" s="963"/>
      <c r="BC56" s="963"/>
      <c r="BD56" s="963"/>
      <c r="BE56" s="963"/>
      <c r="BF56" s="963"/>
      <c r="BG56" s="963"/>
      <c r="BH56" s="963"/>
      <c r="BI56" s="86"/>
    </row>
    <row r="57" spans="3:61" s="39" customFormat="1" ht="33" customHeight="1">
      <c r="C57" s="963" t="s">
        <v>22</v>
      </c>
      <c r="D57" s="963"/>
      <c r="E57" s="963"/>
      <c r="F57" s="963"/>
      <c r="G57" s="963"/>
      <c r="H57" s="963"/>
      <c r="I57" s="963"/>
      <c r="J57" s="963"/>
      <c r="K57" s="963"/>
      <c r="L57" s="963"/>
      <c r="M57" s="963"/>
      <c r="N57" s="963"/>
      <c r="O57" s="963"/>
      <c r="P57" s="963"/>
      <c r="Q57" s="963"/>
      <c r="R57" s="963"/>
      <c r="S57" s="963"/>
      <c r="T57" s="963"/>
      <c r="U57" s="963"/>
      <c r="V57" s="963"/>
      <c r="W57" s="963"/>
      <c r="X57" s="963"/>
      <c r="Y57" s="963"/>
      <c r="Z57" s="963"/>
      <c r="AA57" s="963"/>
      <c r="AB57" s="963"/>
      <c r="AC57" s="963"/>
      <c r="AD57" s="963"/>
      <c r="AE57" s="963"/>
      <c r="AF57" s="963"/>
      <c r="AG57" s="963"/>
      <c r="AH57" s="963"/>
      <c r="AI57" s="963"/>
      <c r="AJ57" s="963"/>
      <c r="AK57" s="963"/>
      <c r="AL57" s="963"/>
      <c r="AM57" s="963"/>
      <c r="AN57" s="963"/>
      <c r="AO57" s="963"/>
      <c r="AP57" s="963"/>
      <c r="AQ57" s="963"/>
      <c r="AR57" s="963"/>
      <c r="AS57" s="963"/>
      <c r="AT57" s="963"/>
      <c r="AU57" s="963"/>
      <c r="AV57" s="963"/>
      <c r="AW57" s="963"/>
      <c r="AX57" s="963"/>
      <c r="AY57" s="963"/>
      <c r="AZ57" s="963"/>
      <c r="BA57" s="963"/>
      <c r="BB57" s="963"/>
      <c r="BC57" s="963"/>
      <c r="BD57" s="963"/>
      <c r="BE57" s="963"/>
      <c r="BF57" s="963"/>
      <c r="BG57" s="963"/>
      <c r="BH57" s="963"/>
      <c r="BI57" s="86"/>
    </row>
    <row r="58" spans="3:61" s="39" customFormat="1" ht="33" customHeight="1">
      <c r="C58" s="963" t="s">
        <v>22</v>
      </c>
      <c r="D58" s="963"/>
      <c r="E58" s="963"/>
      <c r="F58" s="963"/>
      <c r="G58" s="963"/>
      <c r="H58" s="963"/>
      <c r="I58" s="963"/>
      <c r="J58" s="963"/>
      <c r="K58" s="963"/>
      <c r="L58" s="963"/>
      <c r="M58" s="963"/>
      <c r="N58" s="963"/>
      <c r="O58" s="963"/>
      <c r="P58" s="963"/>
      <c r="Q58" s="963"/>
      <c r="R58" s="963"/>
      <c r="S58" s="963"/>
      <c r="T58" s="963"/>
      <c r="U58" s="963"/>
      <c r="V58" s="963"/>
      <c r="W58" s="963"/>
      <c r="X58" s="963"/>
      <c r="Y58" s="963"/>
      <c r="Z58" s="963"/>
      <c r="AA58" s="963"/>
      <c r="AB58" s="963"/>
      <c r="AC58" s="963"/>
      <c r="AD58" s="963"/>
      <c r="AE58" s="963"/>
      <c r="AF58" s="963"/>
      <c r="AG58" s="963"/>
      <c r="AH58" s="963"/>
      <c r="AI58" s="963"/>
      <c r="AJ58" s="963"/>
      <c r="AK58" s="963"/>
      <c r="AL58" s="963"/>
      <c r="AM58" s="963"/>
      <c r="AN58" s="963"/>
      <c r="AO58" s="963"/>
      <c r="AP58" s="963"/>
      <c r="AQ58" s="963"/>
      <c r="AR58" s="963"/>
      <c r="AS58" s="963"/>
      <c r="AT58" s="963"/>
      <c r="AU58" s="963"/>
      <c r="AV58" s="963"/>
      <c r="AW58" s="963"/>
      <c r="AX58" s="963"/>
      <c r="AY58" s="963"/>
      <c r="AZ58" s="963"/>
      <c r="BA58" s="963"/>
      <c r="BB58" s="963"/>
      <c r="BC58" s="963"/>
      <c r="BD58" s="963"/>
      <c r="BE58" s="963"/>
      <c r="BF58" s="963"/>
      <c r="BG58" s="963"/>
      <c r="BH58" s="963"/>
      <c r="BI58" s="86"/>
    </row>
    <row r="59" spans="3:61" s="39" customFormat="1" ht="33" customHeight="1">
      <c r="C59" s="963" t="s">
        <v>22</v>
      </c>
      <c r="D59" s="963"/>
      <c r="E59" s="963"/>
      <c r="F59" s="963"/>
      <c r="G59" s="963"/>
      <c r="H59" s="963"/>
      <c r="I59" s="963"/>
      <c r="J59" s="963"/>
      <c r="K59" s="963"/>
      <c r="L59" s="963"/>
      <c r="M59" s="963"/>
      <c r="N59" s="963"/>
      <c r="O59" s="963"/>
      <c r="P59" s="963"/>
      <c r="Q59" s="963"/>
      <c r="R59" s="963"/>
      <c r="S59" s="963"/>
      <c r="T59" s="963"/>
      <c r="U59" s="963"/>
      <c r="V59" s="963"/>
      <c r="W59" s="963"/>
      <c r="X59" s="963"/>
      <c r="Y59" s="963"/>
      <c r="Z59" s="963"/>
      <c r="AA59" s="963"/>
      <c r="AB59" s="963"/>
      <c r="AC59" s="963"/>
      <c r="AD59" s="963"/>
      <c r="AE59" s="963"/>
      <c r="AF59" s="963"/>
      <c r="AG59" s="963"/>
      <c r="AH59" s="963"/>
      <c r="AI59" s="963"/>
      <c r="AJ59" s="963"/>
      <c r="AK59" s="963"/>
      <c r="AL59" s="963"/>
      <c r="AM59" s="963"/>
      <c r="AN59" s="963"/>
      <c r="AO59" s="963"/>
      <c r="AP59" s="963"/>
      <c r="AQ59" s="963"/>
      <c r="AR59" s="963"/>
      <c r="AS59" s="963"/>
      <c r="AT59" s="963"/>
      <c r="AU59" s="963"/>
      <c r="AV59" s="963"/>
      <c r="AW59" s="963"/>
      <c r="AX59" s="963"/>
      <c r="AY59" s="963"/>
      <c r="AZ59" s="963"/>
      <c r="BA59" s="963"/>
      <c r="BB59" s="963"/>
      <c r="BC59" s="963"/>
      <c r="BD59" s="963"/>
      <c r="BE59" s="963"/>
      <c r="BF59" s="963"/>
      <c r="BG59" s="963"/>
      <c r="BH59" s="963"/>
      <c r="BI59" s="86"/>
    </row>
    <row r="60" spans="3:61" s="39" customFormat="1" ht="33" customHeight="1">
      <c r="C60" s="963" t="s">
        <v>22</v>
      </c>
      <c r="D60" s="963"/>
      <c r="E60" s="963"/>
      <c r="F60" s="963"/>
      <c r="G60" s="963"/>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63"/>
      <c r="AI60" s="963"/>
      <c r="AJ60" s="963"/>
      <c r="AK60" s="963"/>
      <c r="AL60" s="963"/>
      <c r="AM60" s="963"/>
      <c r="AN60" s="963"/>
      <c r="AO60" s="963"/>
      <c r="AP60" s="963"/>
      <c r="AQ60" s="963"/>
      <c r="AR60" s="963"/>
      <c r="AS60" s="963"/>
      <c r="AT60" s="963"/>
      <c r="AU60" s="963"/>
      <c r="AV60" s="963"/>
      <c r="AW60" s="963"/>
      <c r="AX60" s="963"/>
      <c r="AY60" s="963"/>
      <c r="AZ60" s="963"/>
      <c r="BA60" s="963"/>
      <c r="BB60" s="963"/>
      <c r="BC60" s="963"/>
      <c r="BD60" s="963"/>
      <c r="BE60" s="963"/>
      <c r="BF60" s="963"/>
      <c r="BG60" s="963"/>
      <c r="BH60" s="963"/>
      <c r="BI60" s="86"/>
    </row>
    <row r="61" spans="3:61" s="39" customFormat="1" ht="33" customHeight="1">
      <c r="C61" s="963" t="s">
        <v>22</v>
      </c>
      <c r="D61" s="963"/>
      <c r="E61" s="963"/>
      <c r="F61" s="963"/>
      <c r="G61" s="963"/>
      <c r="H61" s="963"/>
      <c r="I61" s="963"/>
      <c r="J61" s="963"/>
      <c r="K61" s="963"/>
      <c r="L61" s="963"/>
      <c r="M61" s="963"/>
      <c r="N61" s="963"/>
      <c r="O61" s="963"/>
      <c r="P61" s="963"/>
      <c r="Q61" s="963"/>
      <c r="R61" s="963"/>
      <c r="S61" s="963"/>
      <c r="T61" s="963"/>
      <c r="U61" s="963"/>
      <c r="V61" s="963"/>
      <c r="W61" s="963"/>
      <c r="X61" s="963"/>
      <c r="Y61" s="963"/>
      <c r="Z61" s="963"/>
      <c r="AA61" s="963"/>
      <c r="AB61" s="963"/>
      <c r="AC61" s="963"/>
      <c r="AD61" s="963"/>
      <c r="AE61" s="963"/>
      <c r="AF61" s="963"/>
      <c r="AG61" s="963"/>
      <c r="AH61" s="963"/>
      <c r="AI61" s="963"/>
      <c r="AJ61" s="963"/>
      <c r="AK61" s="963"/>
      <c r="AL61" s="963"/>
      <c r="AM61" s="963"/>
      <c r="AN61" s="963"/>
      <c r="AO61" s="963"/>
      <c r="AP61" s="963"/>
      <c r="AQ61" s="963"/>
      <c r="AR61" s="963"/>
      <c r="AS61" s="963"/>
      <c r="AT61" s="963"/>
      <c r="AU61" s="963"/>
      <c r="AV61" s="963"/>
      <c r="AW61" s="963"/>
      <c r="AX61" s="963"/>
      <c r="AY61" s="963"/>
      <c r="AZ61" s="963"/>
      <c r="BA61" s="963"/>
      <c r="BB61" s="963"/>
      <c r="BC61" s="963"/>
      <c r="BD61" s="963"/>
      <c r="BE61" s="963"/>
      <c r="BF61" s="963"/>
      <c r="BG61" s="963"/>
      <c r="BH61" s="963"/>
      <c r="BI61" s="86"/>
    </row>
    <row r="62" spans="3:61" s="39" customFormat="1" ht="33.75" hidden="1" customHeight="1">
      <c r="C62" s="963" t="s">
        <v>22</v>
      </c>
      <c r="D62" s="963"/>
      <c r="E62" s="963"/>
      <c r="F62" s="963"/>
      <c r="G62" s="963"/>
      <c r="H62" s="963"/>
      <c r="I62" s="963"/>
      <c r="J62" s="963"/>
      <c r="K62" s="963"/>
      <c r="L62" s="963"/>
      <c r="M62" s="963"/>
      <c r="N62" s="963"/>
      <c r="O62" s="963"/>
      <c r="P62" s="963"/>
      <c r="Q62" s="963"/>
      <c r="R62" s="963"/>
      <c r="S62" s="963"/>
      <c r="T62" s="963"/>
      <c r="U62" s="963"/>
      <c r="V62" s="963"/>
      <c r="W62" s="963"/>
      <c r="X62" s="963"/>
      <c r="Y62" s="963"/>
      <c r="Z62" s="963"/>
      <c r="AA62" s="963"/>
      <c r="AB62" s="963"/>
      <c r="AC62" s="963"/>
      <c r="AD62" s="963"/>
      <c r="AE62" s="963"/>
      <c r="AF62" s="963"/>
      <c r="AG62" s="963"/>
      <c r="AH62" s="963"/>
      <c r="AI62" s="963"/>
      <c r="AJ62" s="963"/>
      <c r="AK62" s="963"/>
      <c r="AL62" s="963"/>
      <c r="AM62" s="963"/>
      <c r="AN62" s="963"/>
      <c r="AO62" s="963"/>
      <c r="AP62" s="963"/>
      <c r="AQ62" s="963"/>
      <c r="AR62" s="963"/>
      <c r="AS62" s="963"/>
      <c r="AT62" s="963"/>
      <c r="AU62" s="963"/>
      <c r="AV62" s="963"/>
      <c r="AW62" s="963"/>
      <c r="AX62" s="963"/>
      <c r="AY62" s="963"/>
      <c r="AZ62" s="963"/>
      <c r="BA62" s="963"/>
      <c r="BB62" s="963"/>
      <c r="BC62" s="963"/>
      <c r="BD62" s="963"/>
      <c r="BE62" s="963"/>
      <c r="BF62" s="963"/>
      <c r="BG62" s="963"/>
      <c r="BH62" s="963"/>
      <c r="BI62" s="86"/>
    </row>
    <row r="63" spans="3:61" s="39" customFormat="1" ht="18" hidden="1" customHeight="1">
      <c r="C63" s="963"/>
      <c r="D63" s="963"/>
      <c r="E63" s="963"/>
      <c r="F63" s="963"/>
      <c r="G63" s="963"/>
      <c r="H63" s="963"/>
      <c r="I63" s="963"/>
      <c r="J63" s="963"/>
      <c r="K63" s="963"/>
      <c r="L63" s="963"/>
      <c r="M63" s="963"/>
      <c r="N63" s="963"/>
      <c r="O63" s="963"/>
      <c r="P63" s="963"/>
      <c r="Q63" s="963"/>
      <c r="R63" s="963"/>
      <c r="S63" s="963"/>
      <c r="T63" s="963"/>
      <c r="U63" s="963"/>
      <c r="V63" s="963"/>
      <c r="W63" s="963"/>
      <c r="X63" s="963"/>
      <c r="Y63" s="963"/>
      <c r="Z63" s="963"/>
      <c r="AA63" s="963"/>
      <c r="AB63" s="963"/>
      <c r="AC63" s="963"/>
      <c r="AD63" s="963"/>
      <c r="AE63" s="963"/>
      <c r="AF63" s="963"/>
      <c r="AG63" s="963"/>
      <c r="AH63" s="963"/>
      <c r="AI63" s="963"/>
      <c r="AJ63" s="963"/>
      <c r="AK63" s="963"/>
      <c r="AL63" s="963"/>
      <c r="AM63" s="963"/>
      <c r="AN63" s="963"/>
      <c r="AO63" s="963"/>
      <c r="AP63" s="963"/>
      <c r="AQ63" s="963"/>
      <c r="AR63" s="963"/>
      <c r="AS63" s="963"/>
      <c r="AT63" s="963"/>
      <c r="AU63" s="963"/>
      <c r="AV63" s="963"/>
      <c r="AW63" s="963"/>
      <c r="AX63" s="963"/>
      <c r="AY63" s="963"/>
      <c r="AZ63" s="963"/>
      <c r="BA63" s="963"/>
      <c r="BB63" s="963"/>
      <c r="BC63" s="963"/>
      <c r="BD63" s="963"/>
      <c r="BE63" s="963"/>
      <c r="BF63" s="963"/>
      <c r="BG63" s="963"/>
      <c r="BH63" s="963"/>
      <c r="BI63" s="86"/>
    </row>
    <row r="64" spans="3:61" s="39" customFormat="1" ht="8.25" hidden="1" customHeight="1">
      <c r="C64" s="963" t="s">
        <v>22</v>
      </c>
      <c r="D64" s="963"/>
      <c r="E64" s="963"/>
      <c r="F64" s="963"/>
      <c r="G64" s="963"/>
      <c r="H64" s="963"/>
      <c r="I64" s="963"/>
      <c r="J64" s="963"/>
      <c r="K64" s="963"/>
      <c r="L64" s="963"/>
      <c r="M64" s="963"/>
      <c r="N64" s="963"/>
      <c r="O64" s="963"/>
      <c r="P64" s="963"/>
      <c r="Q64" s="963"/>
      <c r="R64" s="963"/>
      <c r="S64" s="963"/>
      <c r="T64" s="963"/>
      <c r="U64" s="963"/>
      <c r="V64" s="963"/>
      <c r="W64" s="963"/>
      <c r="X64" s="963"/>
      <c r="Y64" s="963"/>
      <c r="Z64" s="963"/>
      <c r="AA64" s="963"/>
      <c r="AB64" s="963"/>
      <c r="AC64" s="963"/>
      <c r="AD64" s="963"/>
      <c r="AE64" s="963"/>
      <c r="AF64" s="963"/>
      <c r="AG64" s="963"/>
      <c r="AH64" s="963"/>
      <c r="AI64" s="963"/>
      <c r="AJ64" s="963"/>
      <c r="AK64" s="963"/>
      <c r="AL64" s="963"/>
      <c r="AM64" s="963"/>
      <c r="AN64" s="963"/>
      <c r="AO64" s="963"/>
      <c r="AP64" s="963"/>
      <c r="AQ64" s="963"/>
      <c r="AR64" s="963"/>
      <c r="AS64" s="963"/>
      <c r="AT64" s="963"/>
      <c r="AU64" s="963"/>
      <c r="AV64" s="963"/>
      <c r="AW64" s="963"/>
      <c r="AX64" s="963"/>
      <c r="AY64" s="963"/>
      <c r="AZ64" s="963"/>
      <c r="BA64" s="963"/>
      <c r="BB64" s="963"/>
      <c r="BC64" s="963"/>
      <c r="BD64" s="963"/>
      <c r="BE64" s="963"/>
      <c r="BF64" s="963"/>
      <c r="BG64" s="963"/>
      <c r="BH64" s="963"/>
      <c r="BI64" s="86"/>
    </row>
    <row r="65" spans="2:62" s="39" customFormat="1" ht="35.1" hidden="1" customHeight="1">
      <c r="B65" s="364" t="s">
        <v>59</v>
      </c>
      <c r="C65" s="994" t="s">
        <v>681</v>
      </c>
      <c r="D65" s="995"/>
      <c r="E65" s="995"/>
      <c r="F65" s="995"/>
      <c r="G65" s="995"/>
      <c r="H65" s="995"/>
      <c r="I65" s="995"/>
      <c r="J65" s="995"/>
      <c r="K65" s="995"/>
      <c r="L65" s="995"/>
      <c r="M65" s="995"/>
      <c r="N65" s="995"/>
      <c r="O65" s="995"/>
      <c r="P65" s="995"/>
      <c r="Q65" s="995"/>
      <c r="R65" s="995"/>
      <c r="S65" s="995"/>
      <c r="T65" s="995"/>
      <c r="U65" s="995"/>
      <c r="V65" s="995"/>
      <c r="W65" s="995"/>
      <c r="X65" s="995"/>
      <c r="Y65" s="995"/>
      <c r="Z65" s="995"/>
      <c r="AA65" s="995"/>
      <c r="AB65" s="995"/>
      <c r="AC65" s="995"/>
      <c r="AD65" s="995"/>
      <c r="AE65" s="995"/>
      <c r="AF65" s="995"/>
      <c r="AG65" s="995"/>
      <c r="AH65" s="995"/>
      <c r="AI65" s="995"/>
      <c r="AJ65" s="995"/>
      <c r="AK65" s="995"/>
      <c r="AL65" s="995"/>
      <c r="AM65" s="995"/>
      <c r="AN65" s="995"/>
      <c r="AO65" s="995"/>
      <c r="AP65" s="995"/>
      <c r="AQ65" s="995"/>
      <c r="AR65" s="995"/>
      <c r="AS65" s="995"/>
      <c r="AT65" s="995"/>
      <c r="AU65" s="995"/>
      <c r="AV65" s="995"/>
      <c r="AW65" s="995"/>
      <c r="AX65" s="995"/>
      <c r="AY65" s="995"/>
      <c r="AZ65" s="995"/>
      <c r="BA65" s="995"/>
      <c r="BB65" s="995"/>
      <c r="BC65" s="995"/>
      <c r="BD65" s="995"/>
      <c r="BE65" s="995"/>
    </row>
    <row r="66" spans="2:62" ht="53.25" hidden="1" customHeight="1">
      <c r="B66" s="189"/>
      <c r="C66" s="365"/>
      <c r="D66" s="365"/>
      <c r="E66" s="958" t="s">
        <v>682</v>
      </c>
      <c r="F66" s="959"/>
      <c r="G66" s="959"/>
      <c r="H66" s="959"/>
      <c r="I66" s="959"/>
      <c r="J66" s="959"/>
      <c r="K66" s="959"/>
      <c r="L66" s="959"/>
      <c r="M66" s="959"/>
      <c r="N66" s="959"/>
      <c r="O66" s="959"/>
      <c r="P66" s="959"/>
      <c r="Q66" s="959"/>
      <c r="R66" s="959"/>
      <c r="S66" s="366"/>
      <c r="T66" s="367"/>
      <c r="U66" s="368" t="s">
        <v>60</v>
      </c>
      <c r="V66" s="369" t="s">
        <v>61</v>
      </c>
      <c r="W66" s="370"/>
      <c r="X66" s="370"/>
      <c r="Y66" s="370"/>
      <c r="Z66" s="370"/>
      <c r="AA66" s="370"/>
      <c r="AB66" s="370"/>
      <c r="AC66" s="368" t="s">
        <v>60</v>
      </c>
      <c r="AD66" s="369" t="s">
        <v>62</v>
      </c>
      <c r="AE66" s="370"/>
      <c r="AF66" s="370"/>
      <c r="AG66" s="370"/>
      <c r="AH66" s="370"/>
      <c r="AI66" s="370"/>
      <c r="AJ66" s="367"/>
      <c r="AK66" s="370"/>
      <c r="AL66" s="368" t="s">
        <v>60</v>
      </c>
      <c r="AM66" s="369" t="s">
        <v>63</v>
      </c>
      <c r="AN66" s="370"/>
      <c r="AO66" s="370"/>
      <c r="AP66" s="370"/>
      <c r="AQ66" s="370"/>
      <c r="AR66" s="370"/>
      <c r="AS66" s="368" t="s">
        <v>60</v>
      </c>
      <c r="AT66" s="960" t="s">
        <v>64</v>
      </c>
      <c r="AU66" s="960"/>
      <c r="AV66" s="960"/>
      <c r="AW66" s="960"/>
      <c r="AX66" s="960"/>
      <c r="AY66" s="961"/>
      <c r="AZ66" s="961"/>
      <c r="BA66" s="961"/>
      <c r="BB66" s="961"/>
      <c r="BC66" s="961"/>
      <c r="BD66" s="961"/>
      <c r="BE66" s="961"/>
    </row>
    <row r="67" spans="2:62" ht="12" hidden="1" customHeight="1">
      <c r="B67" s="189"/>
      <c r="C67" s="365"/>
      <c r="D67" s="992" t="s">
        <v>65</v>
      </c>
      <c r="E67" s="992"/>
      <c r="F67" s="992"/>
      <c r="G67" s="992"/>
      <c r="H67" s="992"/>
      <c r="I67" s="992"/>
      <c r="J67" s="992"/>
      <c r="K67" s="992"/>
      <c r="L67" s="992"/>
      <c r="M67" s="992"/>
      <c r="N67" s="992"/>
      <c r="O67" s="992"/>
      <c r="P67" s="992"/>
      <c r="Q67" s="992"/>
      <c r="R67" s="992"/>
      <c r="S67" s="992"/>
      <c r="T67" s="377" t="s">
        <v>66</v>
      </c>
      <c r="U67" s="993" t="s">
        <v>454</v>
      </c>
      <c r="V67" s="993"/>
      <c r="W67" s="993"/>
      <c r="X67" s="993"/>
      <c r="Y67" s="993"/>
      <c r="Z67" s="993"/>
      <c r="AA67" s="377"/>
      <c r="AB67" s="377"/>
      <c r="AC67" s="378"/>
      <c r="AD67" s="993" t="s">
        <v>455</v>
      </c>
      <c r="AE67" s="993"/>
      <c r="AF67" s="993"/>
      <c r="AG67" s="993"/>
      <c r="AH67" s="993"/>
      <c r="AI67" s="993"/>
      <c r="AJ67" s="367"/>
      <c r="AK67" s="378"/>
      <c r="AL67" s="378"/>
      <c r="AM67" s="378" t="s">
        <v>67</v>
      </c>
      <c r="AN67" s="379"/>
      <c r="AO67" s="379"/>
      <c r="AP67" s="379"/>
      <c r="AQ67" s="379"/>
      <c r="AR67" s="379"/>
      <c r="AS67" s="379"/>
      <c r="AT67" s="962" t="s">
        <v>68</v>
      </c>
      <c r="AU67" s="962"/>
      <c r="AV67" s="962"/>
      <c r="AW67" s="962"/>
      <c r="AX67" s="962"/>
      <c r="AY67" s="367"/>
      <c r="AZ67" s="189"/>
      <c r="BA67" s="189"/>
      <c r="BB67" s="189"/>
      <c r="BC67" s="189"/>
      <c r="BD67" s="189"/>
      <c r="BE67" s="189"/>
    </row>
    <row r="68" spans="2:62" s="39" customFormat="1" ht="27" hidden="1" customHeight="1">
      <c r="B68" s="371"/>
      <c r="C68" s="366"/>
      <c r="D68" s="371"/>
      <c r="E68" s="371"/>
      <c r="F68" s="371"/>
      <c r="G68" s="371"/>
      <c r="H68" s="371"/>
      <c r="I68" s="371"/>
      <c r="J68" s="371"/>
      <c r="K68" s="371"/>
      <c r="L68" s="371"/>
      <c r="M68" s="371"/>
      <c r="N68" s="371"/>
      <c r="O68" s="371"/>
      <c r="P68" s="371"/>
      <c r="Q68" s="366"/>
      <c r="R68" s="372"/>
      <c r="S68" s="372"/>
      <c r="T68" s="372"/>
      <c r="U68" s="996" t="s">
        <v>458</v>
      </c>
      <c r="V68" s="996"/>
      <c r="W68" s="996"/>
      <c r="X68" s="996"/>
      <c r="Y68" s="996"/>
      <c r="Z68" s="996"/>
      <c r="AA68" s="996"/>
      <c r="AB68" s="996"/>
      <c r="AC68" s="997"/>
      <c r="AD68" s="998"/>
      <c r="AE68" s="998"/>
      <c r="AF68" s="998"/>
      <c r="AG68" s="998"/>
      <c r="AH68" s="998"/>
      <c r="AI68" s="998"/>
      <c r="AJ68" s="998"/>
      <c r="AK68" s="998"/>
      <c r="AL68" s="998"/>
      <c r="AM68" s="998"/>
      <c r="AN68" s="998"/>
      <c r="AO68" s="998"/>
      <c r="AP68" s="998"/>
      <c r="AQ68" s="998"/>
      <c r="AR68" s="998"/>
      <c r="AS68" s="998"/>
      <c r="AT68" s="998"/>
      <c r="AU68" s="998"/>
      <c r="AV68" s="998"/>
      <c r="AW68" s="998"/>
      <c r="AX68" s="998"/>
      <c r="AY68" s="998"/>
      <c r="AZ68" s="998"/>
      <c r="BA68" s="998"/>
      <c r="BB68" s="371"/>
      <c r="BC68" s="371"/>
      <c r="BD68" s="371"/>
      <c r="BE68" s="371"/>
    </row>
    <row r="69" spans="2:62" s="39" customFormat="1" ht="10.5" hidden="1" customHeight="1">
      <c r="B69" s="371"/>
      <c r="C69" s="366"/>
      <c r="D69" s="373"/>
      <c r="E69" s="373"/>
      <c r="F69" s="373"/>
      <c r="G69" s="373"/>
      <c r="H69" s="373"/>
      <c r="I69" s="373"/>
      <c r="J69" s="373"/>
      <c r="K69" s="373"/>
      <c r="L69" s="373"/>
      <c r="M69" s="373"/>
      <c r="N69" s="373"/>
      <c r="O69" s="373"/>
      <c r="P69" s="371"/>
      <c r="Q69" s="374"/>
      <c r="R69" s="375" t="s">
        <v>66</v>
      </c>
      <c r="S69" s="375"/>
      <c r="T69" s="375"/>
      <c r="U69" s="951" t="s">
        <v>457</v>
      </c>
      <c r="V69" s="951"/>
      <c r="W69" s="951"/>
      <c r="X69" s="951"/>
      <c r="Y69" s="951"/>
      <c r="Z69" s="951"/>
      <c r="AA69" s="951"/>
      <c r="AB69" s="951"/>
      <c r="AC69" s="998"/>
      <c r="AD69" s="998"/>
      <c r="AE69" s="998"/>
      <c r="AF69" s="998"/>
      <c r="AG69" s="998"/>
      <c r="AH69" s="998"/>
      <c r="AI69" s="998"/>
      <c r="AJ69" s="998"/>
      <c r="AK69" s="998"/>
      <c r="AL69" s="998"/>
      <c r="AM69" s="998"/>
      <c r="AN69" s="998"/>
      <c r="AO69" s="998"/>
      <c r="AP69" s="998"/>
      <c r="AQ69" s="998"/>
      <c r="AR69" s="998"/>
      <c r="AS69" s="998"/>
      <c r="AT69" s="998"/>
      <c r="AU69" s="998"/>
      <c r="AV69" s="998"/>
      <c r="AW69" s="998"/>
      <c r="AX69" s="998"/>
      <c r="AY69" s="998"/>
      <c r="AZ69" s="998"/>
      <c r="BA69" s="998"/>
      <c r="BB69" s="373"/>
      <c r="BC69" s="373"/>
      <c r="BD69" s="373"/>
      <c r="BE69" s="371"/>
    </row>
    <row r="70" spans="2:62" s="39" customFormat="1" ht="58.5" hidden="1" customHeight="1">
      <c r="B70" s="371"/>
      <c r="C70" s="971"/>
      <c r="D70" s="968"/>
      <c r="E70" s="366"/>
      <c r="F70" s="366"/>
      <c r="G70" s="366"/>
      <c r="H70" s="952" t="s">
        <v>683</v>
      </c>
      <c r="I70" s="953"/>
      <c r="J70" s="953"/>
      <c r="K70" s="953"/>
      <c r="L70" s="953"/>
      <c r="M70" s="953"/>
      <c r="N70" s="953"/>
      <c r="O70" s="953"/>
      <c r="P70" s="953"/>
      <c r="Q70" s="953"/>
      <c r="R70" s="953"/>
      <c r="S70" s="953"/>
      <c r="T70" s="953"/>
      <c r="U70" s="366"/>
      <c r="V70" s="366"/>
      <c r="W70" s="366"/>
      <c r="X70" s="952" t="s">
        <v>684</v>
      </c>
      <c r="Y70" s="953"/>
      <c r="Z70" s="953"/>
      <c r="AA70" s="953"/>
      <c r="AB70" s="953"/>
      <c r="AC70" s="953"/>
      <c r="AD70" s="953"/>
      <c r="AE70" s="953"/>
      <c r="AF70" s="953"/>
      <c r="AG70" s="953"/>
      <c r="AH70" s="953"/>
      <c r="AI70" s="953"/>
      <c r="AJ70" s="953"/>
      <c r="AK70" s="953"/>
      <c r="AL70" s="953"/>
      <c r="AM70" s="953"/>
      <c r="AN70" s="958" t="s">
        <v>685</v>
      </c>
      <c r="AO70" s="968"/>
      <c r="AP70" s="968"/>
      <c r="AQ70" s="968"/>
      <c r="AR70" s="968"/>
      <c r="AS70" s="968"/>
      <c r="AT70" s="968"/>
      <c r="AU70" s="968"/>
      <c r="AV70" s="968"/>
      <c r="AW70" s="968"/>
      <c r="AX70" s="376"/>
      <c r="AY70" s="970"/>
      <c r="AZ70" s="970"/>
      <c r="BA70" s="970"/>
      <c r="BB70" s="970"/>
      <c r="BC70" s="970"/>
      <c r="BD70" s="970"/>
      <c r="BE70" s="970"/>
    </row>
    <row r="71" spans="2:62" s="39" customFormat="1" ht="11.25" customHeight="1">
      <c r="C71" s="41"/>
      <c r="E71" s="58"/>
      <c r="F71" s="58"/>
      <c r="G71" s="58"/>
      <c r="H71" s="58"/>
      <c r="I71" s="58"/>
      <c r="J71" s="58"/>
      <c r="K71" s="58"/>
      <c r="L71" s="58"/>
      <c r="M71" s="58"/>
      <c r="N71" s="58"/>
      <c r="O71" s="58"/>
      <c r="P71" s="58"/>
      <c r="Q71" s="58"/>
      <c r="R71" s="51"/>
      <c r="S71" s="51"/>
      <c r="T71" s="51"/>
      <c r="AK71" s="51"/>
      <c r="AL71" s="51"/>
      <c r="AM71" s="51"/>
      <c r="AX71" s="46"/>
      <c r="AY71" s="40"/>
      <c r="AZ71" s="40"/>
      <c r="BA71" s="40"/>
      <c r="BB71" s="40"/>
      <c r="BC71" s="40"/>
      <c r="BD71" s="40"/>
      <c r="BE71" s="40"/>
    </row>
    <row r="72" spans="2:62" s="89" customFormat="1" ht="12.75" customHeight="1">
      <c r="D72" s="90"/>
      <c r="E72" s="494"/>
      <c r="F72" s="494"/>
      <c r="G72" s="494"/>
      <c r="H72" s="494"/>
      <c r="I72" s="494"/>
      <c r="J72" s="494"/>
      <c r="K72" s="494"/>
      <c r="L72" s="494"/>
      <c r="M72" s="494"/>
      <c r="N72" s="494"/>
      <c r="O72" s="494" t="s">
        <v>69</v>
      </c>
      <c r="P72" s="494"/>
      <c r="Q72" s="494"/>
      <c r="R72" s="494"/>
      <c r="S72" s="494"/>
      <c r="T72" s="494"/>
      <c r="U72" s="494"/>
      <c r="V72" s="494"/>
      <c r="W72" s="494"/>
      <c r="X72" s="494"/>
      <c r="Y72" s="494"/>
      <c r="Z72" s="494"/>
      <c r="AA72" s="494"/>
      <c r="AB72" s="494"/>
      <c r="AC72" s="494"/>
      <c r="AD72" s="494"/>
      <c r="AE72" s="494"/>
      <c r="AH72" s="954"/>
      <c r="AI72" s="954"/>
      <c r="AJ72" s="954"/>
      <c r="AK72" s="954"/>
      <c r="AL72" s="954"/>
      <c r="AM72" s="954"/>
      <c r="AN72" s="954"/>
      <c r="AO72" s="954"/>
      <c r="AP72" s="954"/>
      <c r="AQ72" s="90"/>
      <c r="AR72" s="90"/>
      <c r="AS72" s="90"/>
      <c r="AT72" s="90"/>
      <c r="AU72" s="90"/>
      <c r="AV72" s="90"/>
      <c r="AW72" s="90"/>
      <c r="AX72" s="90"/>
      <c r="AY72" s="90"/>
      <c r="AZ72" s="90"/>
      <c r="BA72" s="90"/>
      <c r="BB72" s="90"/>
      <c r="BC72" s="90"/>
      <c r="BD72" s="90"/>
      <c r="BE72" s="90"/>
    </row>
    <row r="73" spans="2:62" s="39" customFormat="1" ht="113.25" customHeight="1">
      <c r="C73" s="434" t="s">
        <v>70</v>
      </c>
      <c r="D73" s="434"/>
      <c r="E73" s="434"/>
      <c r="F73" s="434"/>
      <c r="G73" s="434"/>
      <c r="H73" s="434"/>
      <c r="I73" s="434"/>
      <c r="J73" s="434"/>
      <c r="K73" s="972"/>
      <c r="L73" s="972"/>
      <c r="M73" s="972"/>
      <c r="N73" s="972"/>
      <c r="O73" s="972"/>
      <c r="P73" s="972"/>
      <c r="Q73" s="972"/>
      <c r="R73" s="972"/>
      <c r="S73" s="973" t="s">
        <v>631</v>
      </c>
      <c r="T73" s="973"/>
      <c r="U73" s="973"/>
      <c r="V73" s="973"/>
      <c r="W73" s="973"/>
      <c r="X73" s="973"/>
      <c r="Y73" s="989" t="str">
        <f>AE5&amp;" "&amp;AW5</f>
        <v xml:space="preserve"> </v>
      </c>
      <c r="Z73" s="989"/>
      <c r="AA73" s="989"/>
      <c r="AB73" s="989"/>
      <c r="AC73" s="989"/>
      <c r="AD73" s="989"/>
      <c r="AE73" s="989"/>
      <c r="AF73" s="989"/>
      <c r="AG73" s="989"/>
      <c r="AH73" s="989"/>
      <c r="AI73" s="989"/>
      <c r="AJ73" s="91"/>
      <c r="AK73" s="41"/>
      <c r="AL73" s="434" t="s">
        <v>241</v>
      </c>
      <c r="AM73" s="434"/>
      <c r="AN73" s="434"/>
      <c r="AO73" s="434"/>
      <c r="AP73" s="434"/>
      <c r="AQ73" s="434"/>
      <c r="AR73" s="434"/>
      <c r="AS73" s="434"/>
      <c r="AT73" s="434"/>
      <c r="AU73" s="969"/>
      <c r="AV73" s="969"/>
      <c r="AW73" s="969"/>
      <c r="AX73" s="969"/>
      <c r="AY73" s="969"/>
      <c r="AZ73" s="969"/>
      <c r="BA73" s="969"/>
      <c r="BB73" s="969"/>
      <c r="BC73" s="969"/>
      <c r="BD73" s="969"/>
      <c r="BE73" s="969"/>
      <c r="BF73" s="969"/>
      <c r="BG73" s="969"/>
      <c r="BH73" s="969"/>
      <c r="BI73" s="91"/>
      <c r="BJ73" s="91"/>
    </row>
    <row r="74" spans="2:62" s="92" customFormat="1" ht="15.75" customHeight="1">
      <c r="C74" s="402" t="s">
        <v>72</v>
      </c>
      <c r="D74" s="402"/>
      <c r="E74" s="402"/>
      <c r="F74" s="402"/>
      <c r="G74" s="402"/>
      <c r="H74" s="402"/>
      <c r="I74" s="402"/>
      <c r="J74" s="402"/>
      <c r="K74" s="93"/>
      <c r="L74" s="93"/>
      <c r="M74" s="93"/>
      <c r="N74" s="93"/>
      <c r="O74" s="93"/>
      <c r="P74" s="93"/>
      <c r="Q74" s="93"/>
      <c r="R74" s="93"/>
      <c r="S74" s="402" t="s">
        <v>632</v>
      </c>
      <c r="T74" s="402"/>
      <c r="U74" s="402"/>
      <c r="V74" s="402"/>
      <c r="W74" s="402"/>
      <c r="X74" s="402"/>
      <c r="Y74" s="93"/>
      <c r="Z74" s="93"/>
      <c r="AA74" s="93"/>
      <c r="AB74" s="93"/>
      <c r="AC74" s="93"/>
      <c r="AD74" s="93"/>
      <c r="AE74" s="93"/>
      <c r="AF74" s="93"/>
      <c r="AG74" s="93"/>
      <c r="AH74" s="93"/>
      <c r="AI74" s="402" t="s">
        <v>718</v>
      </c>
      <c r="AJ74" s="402"/>
      <c r="AK74" s="402"/>
      <c r="AL74" s="402"/>
      <c r="AM74" s="402"/>
      <c r="AN74" s="402"/>
      <c r="AO74" s="402"/>
      <c r="AP74" s="402"/>
      <c r="AQ74" s="402"/>
      <c r="AR74" s="402"/>
      <c r="AS74" s="402"/>
    </row>
    <row r="75" spans="2:62" s="96" customFormat="1" ht="6.75" customHeight="1">
      <c r="B75" s="39"/>
      <c r="C75" s="94"/>
      <c r="D75" s="94"/>
      <c r="E75" s="94"/>
      <c r="F75" s="94"/>
      <c r="G75" s="94"/>
      <c r="H75" s="94"/>
      <c r="I75" s="94"/>
      <c r="J75" s="94"/>
      <c r="K75" s="94"/>
      <c r="L75" s="94"/>
      <c r="M75" s="95"/>
      <c r="N75" s="94"/>
      <c r="O75" s="94"/>
      <c r="AC75" s="97"/>
      <c r="AD75" s="97"/>
      <c r="AE75" s="97"/>
      <c r="AF75" s="97"/>
      <c r="AG75" s="97"/>
      <c r="AH75" s="97"/>
      <c r="AI75" s="97"/>
      <c r="AJ75" s="97"/>
      <c r="AK75" s="97"/>
      <c r="AL75" s="97"/>
      <c r="AM75" s="97"/>
      <c r="AN75" s="97"/>
      <c r="AO75" s="97"/>
      <c r="AP75" s="94"/>
      <c r="AQ75" s="94"/>
      <c r="AR75" s="94"/>
      <c r="AS75" s="94"/>
      <c r="AT75" s="94"/>
      <c r="AU75" s="94"/>
      <c r="AV75" s="94"/>
      <c r="AW75" s="94"/>
      <c r="AX75" s="94"/>
      <c r="AY75" s="94"/>
      <c r="AZ75" s="94"/>
      <c r="BA75" s="94"/>
      <c r="BB75" s="94"/>
      <c r="BC75" s="94"/>
      <c r="BD75" s="94"/>
      <c r="BE75" s="94"/>
    </row>
    <row r="76" spans="2:62" s="96" customFormat="1" ht="24" customHeight="1">
      <c r="B76" s="39"/>
      <c r="C76" s="94"/>
      <c r="D76" s="94"/>
      <c r="E76" s="94"/>
      <c r="F76" s="94"/>
      <c r="G76" s="94"/>
      <c r="H76" s="94"/>
      <c r="I76" s="94"/>
      <c r="J76" s="94"/>
      <c r="K76" s="94"/>
      <c r="L76" s="94"/>
      <c r="M76" s="95"/>
      <c r="N76" s="94"/>
      <c r="O76" s="94"/>
      <c r="U76" s="650"/>
      <c r="V76" s="650"/>
      <c r="W76" s="650"/>
      <c r="X76" s="650"/>
      <c r="Y76" s="650"/>
      <c r="Z76" s="650"/>
      <c r="AA76" s="650"/>
      <c r="AB76" s="650"/>
      <c r="AC76" s="650"/>
      <c r="AD76" s="650"/>
      <c r="AE76" s="650"/>
      <c r="AF76" s="650"/>
      <c r="AG76" s="650"/>
      <c r="AH76" s="650"/>
      <c r="AI76" s="650"/>
      <c r="AJ76" s="650"/>
      <c r="AK76" s="650"/>
      <c r="AL76" s="650"/>
      <c r="AM76" s="650"/>
      <c r="AN76" s="650"/>
      <c r="AO76" s="650"/>
      <c r="AP76" s="650"/>
      <c r="AQ76" s="650"/>
      <c r="AR76" s="650"/>
      <c r="AS76" s="650"/>
      <c r="AT76" s="650"/>
      <c r="AU76" s="650"/>
      <c r="AV76" s="650"/>
      <c r="AW76" s="650"/>
      <c r="AX76" s="650"/>
      <c r="AY76" s="650"/>
      <c r="AZ76" s="650"/>
      <c r="BA76" s="650"/>
      <c r="BB76" s="650"/>
      <c r="BC76" s="650"/>
      <c r="BD76" s="650"/>
      <c r="BE76" s="650"/>
      <c r="BF76" s="650"/>
      <c r="BG76" s="650"/>
      <c r="BH76" s="650"/>
      <c r="BI76" s="650"/>
      <c r="BJ76" s="650"/>
    </row>
    <row r="77" spans="2:62" s="77" customFormat="1" ht="55.5" customHeight="1">
      <c r="B77" s="924" t="s">
        <v>73</v>
      </c>
      <c r="C77" s="924"/>
      <c r="D77" s="924"/>
      <c r="E77" s="924"/>
      <c r="F77" s="924"/>
      <c r="G77" s="924"/>
      <c r="H77" s="924"/>
      <c r="I77" s="924"/>
      <c r="J77" s="924"/>
      <c r="K77" s="924"/>
      <c r="L77" s="924"/>
      <c r="M77" s="924"/>
      <c r="N77" s="924"/>
      <c r="O77" s="924"/>
      <c r="P77" s="924"/>
      <c r="Q77" s="924"/>
      <c r="R77" s="924"/>
      <c r="S77" s="924"/>
      <c r="T77" s="924"/>
      <c r="U77" s="924"/>
      <c r="V77" s="924"/>
      <c r="W77" s="924"/>
      <c r="X77" s="924"/>
      <c r="Y77" s="924"/>
      <c r="Z77" s="924"/>
      <c r="AA77" s="924"/>
      <c r="AB77" s="924"/>
      <c r="AC77" s="924"/>
      <c r="AD77" s="924"/>
      <c r="AE77" s="924"/>
      <c r="AF77" s="924"/>
      <c r="AG77" s="924"/>
      <c r="AH77" s="924"/>
      <c r="AI77" s="924"/>
      <c r="AJ77" s="924"/>
      <c r="AK77" s="924"/>
      <c r="AL77" s="924"/>
      <c r="AM77" s="924"/>
      <c r="AN77" s="924"/>
      <c r="AO77" s="924"/>
      <c r="AP77" s="924"/>
      <c r="AQ77" s="924"/>
      <c r="AR77" s="924"/>
      <c r="AS77" s="924"/>
      <c r="AT77" s="924"/>
      <c r="AU77" s="924"/>
      <c r="AV77" s="924"/>
      <c r="AW77" s="924"/>
      <c r="AX77" s="924"/>
      <c r="AY77" s="924"/>
      <c r="AZ77" s="924"/>
      <c r="BA77" s="924"/>
      <c r="BB77" s="924"/>
      <c r="BC77" s="924"/>
      <c r="BD77" s="924"/>
      <c r="BE77" s="924"/>
    </row>
    <row r="78" spans="2:62" s="77" customFormat="1" ht="8.25" customHeight="1">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row>
    <row r="79" spans="2:62" s="77" customFormat="1" ht="40.5" customHeight="1">
      <c r="B79" s="925" t="s">
        <v>74</v>
      </c>
      <c r="C79" s="925"/>
      <c r="D79" s="925"/>
      <c r="E79" s="925"/>
      <c r="F79" s="925"/>
      <c r="G79" s="925"/>
      <c r="H79" s="925"/>
      <c r="I79" s="925"/>
      <c r="J79" s="925"/>
      <c r="K79" s="925"/>
      <c r="L79" s="925"/>
      <c r="M79" s="925"/>
      <c r="N79" s="925"/>
      <c r="O79" s="925"/>
      <c r="P79" s="925"/>
      <c r="Q79" s="925"/>
      <c r="R79" s="925"/>
      <c r="S79" s="925"/>
      <c r="T79" s="925"/>
      <c r="U79" s="925"/>
      <c r="V79" s="925"/>
      <c r="W79" s="925"/>
      <c r="X79" s="925"/>
      <c r="Y79" s="925"/>
      <c r="Z79" s="925"/>
      <c r="AA79" s="925"/>
      <c r="AB79" s="88"/>
      <c r="AC79" s="100"/>
      <c r="AD79" s="100"/>
      <c r="AE79" s="100"/>
      <c r="AF79" s="100"/>
      <c r="AG79" s="100"/>
      <c r="AH79" s="76"/>
      <c r="AI79" s="100"/>
      <c r="AJ79" s="100"/>
      <c r="AK79" s="100"/>
      <c r="AL79" s="100"/>
      <c r="AM79" s="100"/>
      <c r="AN79" s="100"/>
      <c r="AR79" s="306"/>
      <c r="AS79" s="442" t="s">
        <v>70</v>
      </c>
      <c r="AT79" s="442"/>
      <c r="AU79" s="442"/>
      <c r="AV79" s="442"/>
      <c r="AW79" s="442"/>
      <c r="AX79" s="442"/>
      <c r="AY79" s="442"/>
      <c r="AZ79" s="442"/>
      <c r="BA79" s="630">
        <f>+K73</f>
        <v>0</v>
      </c>
      <c r="BB79" s="630"/>
      <c r="BC79" s="630"/>
      <c r="BD79" s="630"/>
      <c r="BE79" s="630"/>
      <c r="BF79" s="630"/>
      <c r="BG79" s="630"/>
      <c r="BH79" s="630"/>
      <c r="BI79" s="630"/>
      <c r="BJ79" s="630"/>
    </row>
    <row r="80" spans="2:62" s="77" customFormat="1" ht="15.75" customHeight="1">
      <c r="B80" s="99"/>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88"/>
      <c r="AC80" s="100"/>
      <c r="AD80" s="100"/>
      <c r="AE80" s="100"/>
      <c r="AF80" s="100"/>
      <c r="AG80" s="100"/>
      <c r="AH80" s="76"/>
      <c r="AI80" s="100"/>
      <c r="AJ80" s="100"/>
      <c r="AK80" s="100"/>
      <c r="AL80" s="100"/>
      <c r="AM80" s="100"/>
      <c r="AO80" s="90" t="s">
        <v>69</v>
      </c>
      <c r="AP80" s="90"/>
      <c r="AQ80" s="90"/>
      <c r="AR80" s="90"/>
      <c r="AS80" s="402" t="s">
        <v>72</v>
      </c>
      <c r="AT80" s="402"/>
      <c r="AU80" s="402"/>
      <c r="AV80" s="402"/>
      <c r="AW80" s="402"/>
      <c r="AX80" s="402"/>
      <c r="AY80" s="402"/>
      <c r="AZ80" s="402"/>
      <c r="BA80" s="90"/>
      <c r="BB80" s="90"/>
      <c r="BC80" s="90"/>
      <c r="BD80" s="90"/>
      <c r="BE80" s="90"/>
      <c r="BF80" s="90"/>
      <c r="BG80" s="90"/>
      <c r="BH80" s="90"/>
    </row>
    <row r="81" spans="2:73" s="77" customFormat="1" ht="37.5" customHeight="1">
      <c r="B81" s="418" t="s">
        <v>631</v>
      </c>
      <c r="C81" s="418"/>
      <c r="D81" s="418"/>
      <c r="E81" s="418"/>
      <c r="F81" s="418"/>
      <c r="G81" s="418"/>
      <c r="H81" s="418"/>
      <c r="I81" s="418"/>
      <c r="J81" s="418"/>
      <c r="K81" s="628" t="str">
        <f>AE5&amp;" "&amp;AW5</f>
        <v xml:space="preserve"> </v>
      </c>
      <c r="L81" s="628"/>
      <c r="M81" s="628"/>
      <c r="N81" s="628"/>
      <c r="O81" s="628"/>
      <c r="P81" s="628"/>
      <c r="Q81" s="628"/>
      <c r="R81" s="628"/>
      <c r="S81" s="628"/>
      <c r="T81" s="628"/>
      <c r="U81" s="628"/>
      <c r="V81" s="628"/>
      <c r="W81" s="628"/>
      <c r="X81" s="628"/>
      <c r="Y81" s="628"/>
      <c r="Z81" s="415" t="s">
        <v>75</v>
      </c>
      <c r="AA81" s="415"/>
      <c r="AB81" s="415"/>
      <c r="AC81" s="415"/>
      <c r="AD81" s="415"/>
      <c r="AE81" s="415"/>
      <c r="AF81" s="415"/>
      <c r="AG81" s="415"/>
      <c r="AH81" s="415"/>
      <c r="AI81" s="105"/>
      <c r="AJ81" s="105"/>
      <c r="AK81" s="977" t="str">
        <f>I5</f>
        <v>ネパール</v>
      </c>
      <c r="AL81" s="977"/>
      <c r="AM81" s="977"/>
      <c r="AN81" s="977"/>
      <c r="AO81" s="977"/>
      <c r="AP81" s="977"/>
      <c r="AQ81" s="977"/>
      <c r="AR81" s="977"/>
      <c r="AS81" s="977"/>
      <c r="AT81" s="977"/>
      <c r="AU81" s="977"/>
      <c r="AV81" s="977"/>
      <c r="AW81" s="977"/>
      <c r="AX81" s="977"/>
      <c r="AY81" s="977"/>
      <c r="AZ81" s="977"/>
      <c r="BA81" s="977"/>
      <c r="BB81" s="977"/>
      <c r="BC81" s="977"/>
      <c r="BD81" s="977"/>
      <c r="BE81" s="76"/>
    </row>
    <row r="82" spans="2:73" s="77" customFormat="1" ht="13.5" customHeight="1">
      <c r="B82" s="418" t="s">
        <v>76</v>
      </c>
      <c r="C82" s="418"/>
      <c r="D82" s="418"/>
      <c r="E82" s="418"/>
      <c r="F82" s="418"/>
      <c r="G82" s="418"/>
      <c r="H82" s="418"/>
      <c r="I82" s="418"/>
      <c r="J82" s="418"/>
      <c r="K82" s="106"/>
      <c r="L82" s="106"/>
      <c r="M82" s="106"/>
      <c r="N82" s="106"/>
      <c r="O82" s="106"/>
      <c r="P82" s="106"/>
      <c r="Q82" s="106"/>
      <c r="R82" s="106"/>
      <c r="S82" s="106"/>
      <c r="T82" s="106"/>
      <c r="U82" s="106"/>
      <c r="V82" s="106"/>
      <c r="W82" s="106"/>
      <c r="X82" s="106"/>
      <c r="Y82" s="106"/>
      <c r="Z82" s="415" t="s">
        <v>6</v>
      </c>
      <c r="AA82" s="415"/>
      <c r="AB82" s="415"/>
      <c r="AC82" s="415"/>
      <c r="AD82" s="415"/>
      <c r="AE82" s="415"/>
      <c r="AF82" s="415"/>
      <c r="AG82" s="415"/>
      <c r="AH82" s="415"/>
      <c r="AI82" s="106"/>
      <c r="AJ82" s="106"/>
      <c r="AK82" s="106"/>
      <c r="AL82" s="106"/>
      <c r="AM82" s="106"/>
      <c r="AN82" s="106"/>
      <c r="AO82" s="106"/>
      <c r="AP82" s="106"/>
      <c r="AQ82" s="106"/>
      <c r="AR82" s="106"/>
      <c r="AS82" s="106"/>
      <c r="AT82" s="106"/>
      <c r="AU82" s="106"/>
      <c r="AV82" s="106"/>
      <c r="AW82" s="106"/>
      <c r="AX82" s="106"/>
      <c r="AY82" s="106"/>
      <c r="AZ82" s="106"/>
      <c r="BA82" s="106"/>
      <c r="BB82" s="106"/>
      <c r="BC82" s="106"/>
      <c r="BD82" s="106"/>
      <c r="BE82" s="76"/>
    </row>
    <row r="83" spans="2:73" s="39" customFormat="1" ht="24.75" customHeight="1">
      <c r="B83" s="434" t="s">
        <v>9</v>
      </c>
      <c r="C83" s="434"/>
      <c r="D83" s="434"/>
      <c r="E83" s="434"/>
      <c r="F83" s="434"/>
      <c r="G83" s="434"/>
      <c r="H83" s="434"/>
      <c r="I83" s="434"/>
      <c r="J83" s="434"/>
      <c r="K83" s="416">
        <f>J7</f>
        <v>0</v>
      </c>
      <c r="L83" s="416"/>
      <c r="M83" s="416"/>
      <c r="N83" s="416"/>
      <c r="O83" s="416"/>
      <c r="P83" s="416"/>
      <c r="Q83" s="416"/>
      <c r="R83" s="416"/>
      <c r="S83" s="416"/>
      <c r="T83" s="416"/>
      <c r="U83" s="416"/>
      <c r="V83" s="416"/>
      <c r="W83" s="416"/>
      <c r="X83" s="416"/>
      <c r="Y83" s="416"/>
      <c r="Z83" s="434"/>
      <c r="AA83" s="434"/>
      <c r="AB83" s="434"/>
      <c r="AC83" s="434"/>
      <c r="AD83" s="434"/>
      <c r="AE83" s="434"/>
      <c r="AF83" s="434"/>
      <c r="AG83" s="434"/>
      <c r="AH83" s="434"/>
      <c r="AI83" s="976"/>
      <c r="AJ83" s="976"/>
      <c r="AK83" s="976"/>
      <c r="AL83" s="976"/>
      <c r="AM83" s="976"/>
      <c r="AN83" s="976"/>
      <c r="AO83" s="976"/>
      <c r="AP83" s="976"/>
      <c r="AQ83" s="976"/>
      <c r="AR83" s="976"/>
      <c r="AS83" s="976"/>
      <c r="AT83" s="976"/>
      <c r="AU83" s="976"/>
      <c r="AV83" s="976"/>
      <c r="AW83" s="976"/>
      <c r="AX83" s="976"/>
      <c r="AY83" s="976"/>
      <c r="AZ83" s="976"/>
      <c r="BA83" s="50"/>
      <c r="BB83" s="50"/>
      <c r="BC83" s="50"/>
      <c r="BD83" s="107"/>
      <c r="BE83" s="107"/>
      <c r="BF83" s="107"/>
      <c r="BG83" s="107"/>
      <c r="BH83" s="107"/>
      <c r="BI83" s="107"/>
    </row>
    <row r="84" spans="2:73" s="53" customFormat="1" ht="13.5" customHeight="1">
      <c r="B84" s="590" t="s">
        <v>11</v>
      </c>
      <c r="C84" s="590"/>
      <c r="D84" s="590"/>
      <c r="E84" s="590"/>
      <c r="F84" s="590"/>
      <c r="G84" s="590"/>
      <c r="H84" s="590"/>
      <c r="I84" s="590"/>
      <c r="J84" s="590"/>
      <c r="K84" s="417"/>
      <c r="L84" s="417"/>
      <c r="M84" s="417"/>
      <c r="N84" s="417"/>
      <c r="O84" s="417"/>
      <c r="P84" s="417"/>
      <c r="Q84" s="417"/>
      <c r="R84" s="417"/>
      <c r="S84" s="417"/>
      <c r="T84" s="417"/>
      <c r="U84" s="417"/>
      <c r="V84" s="417"/>
      <c r="W84" s="417"/>
      <c r="X84" s="417"/>
      <c r="Y84" s="417"/>
      <c r="Z84" s="590"/>
      <c r="AA84" s="590"/>
      <c r="AB84" s="590"/>
      <c r="AC84" s="590"/>
      <c r="AD84" s="590"/>
      <c r="AE84" s="590"/>
      <c r="AF84" s="590"/>
      <c r="AG84" s="590"/>
      <c r="AH84" s="590"/>
      <c r="AI84" s="976"/>
      <c r="AJ84" s="976"/>
      <c r="AK84" s="976"/>
      <c r="AL84" s="976"/>
      <c r="AM84" s="976"/>
      <c r="AN84" s="976"/>
      <c r="AO84" s="976"/>
      <c r="AP84" s="976"/>
      <c r="AQ84" s="976"/>
      <c r="AR84" s="976"/>
      <c r="AS84" s="976"/>
      <c r="AT84" s="976"/>
      <c r="AU84" s="976"/>
      <c r="AV84" s="976"/>
      <c r="AW84" s="976"/>
      <c r="AX84" s="976"/>
      <c r="AY84" s="976"/>
      <c r="AZ84" s="976"/>
      <c r="BD84" s="55"/>
    </row>
    <row r="85" spans="2:73" s="77" customFormat="1" ht="40.5" customHeight="1">
      <c r="B85" s="76" t="s">
        <v>77</v>
      </c>
      <c r="C85" s="76"/>
      <c r="D85" s="413" t="s">
        <v>78</v>
      </c>
      <c r="E85" s="413"/>
      <c r="F85" s="413"/>
      <c r="G85" s="413"/>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413"/>
      <c r="AQ85" s="413"/>
      <c r="AR85" s="413"/>
      <c r="AS85" s="413"/>
      <c r="AT85" s="413"/>
      <c r="AU85" s="413"/>
      <c r="AV85" s="413"/>
      <c r="AW85" s="413"/>
      <c r="AX85" s="413"/>
      <c r="AY85" s="413"/>
      <c r="AZ85" s="413"/>
      <c r="BA85" s="413"/>
      <c r="BB85" s="413"/>
      <c r="BC85" s="413"/>
      <c r="BD85" s="413"/>
      <c r="BE85" s="413"/>
      <c r="BF85" s="413"/>
      <c r="BG85" s="413"/>
      <c r="BH85" s="413"/>
    </row>
    <row r="86" spans="2:73" s="77" customFormat="1" ht="30.75" customHeight="1">
      <c r="B86" s="108"/>
      <c r="C86" s="79"/>
      <c r="D86" s="414" t="s">
        <v>79</v>
      </c>
      <c r="E86" s="414"/>
      <c r="F86" s="414"/>
      <c r="G86" s="414"/>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4"/>
      <c r="AL86" s="414"/>
      <c r="AM86" s="414"/>
      <c r="AN86" s="414"/>
      <c r="AO86" s="414"/>
      <c r="AP86" s="414"/>
      <c r="AQ86" s="414"/>
      <c r="AR86" s="414"/>
      <c r="AS86" s="414"/>
      <c r="AT86" s="414"/>
      <c r="AU86" s="414"/>
      <c r="AV86" s="414"/>
      <c r="AW86" s="414"/>
      <c r="AX86" s="414"/>
      <c r="AY86" s="414"/>
      <c r="AZ86" s="414"/>
      <c r="BA86" s="414"/>
      <c r="BB86" s="414"/>
      <c r="BC86" s="414"/>
      <c r="BD86" s="414"/>
      <c r="BE86" s="414"/>
      <c r="BF86" s="414"/>
      <c r="BG86" s="414"/>
      <c r="BH86" s="414"/>
    </row>
    <row r="87" spans="2:73" s="109" customFormat="1" ht="27.75" customHeight="1">
      <c r="B87" s="626" t="s">
        <v>727</v>
      </c>
      <c r="C87" s="627"/>
      <c r="D87" s="627"/>
      <c r="E87" s="627"/>
      <c r="F87" s="627"/>
      <c r="G87" s="627"/>
      <c r="H87" s="627"/>
      <c r="I87" s="627"/>
      <c r="J87" s="627"/>
      <c r="K87" s="627"/>
      <c r="L87" s="627"/>
      <c r="M87" s="627"/>
      <c r="N87" s="627"/>
      <c r="O87" s="627"/>
      <c r="P87" s="627"/>
      <c r="Q87" s="627"/>
      <c r="R87" s="627"/>
      <c r="S87" s="627"/>
      <c r="T87" s="627"/>
      <c r="U87" s="627"/>
      <c r="V87" s="627"/>
      <c r="W87" s="627"/>
      <c r="X87" s="627"/>
      <c r="Y87" s="627"/>
      <c r="Z87" s="627"/>
      <c r="AA87" s="627"/>
      <c r="AB87" s="627"/>
      <c r="AC87" s="627"/>
      <c r="AD87" s="627"/>
      <c r="AE87" s="627"/>
      <c r="AF87" s="627"/>
      <c r="AG87" s="627"/>
      <c r="AH87" s="627"/>
      <c r="AI87" s="627"/>
      <c r="AJ87" s="627"/>
      <c r="AK87" s="627"/>
      <c r="AL87" s="627"/>
      <c r="AM87" s="627"/>
      <c r="AN87" s="627"/>
      <c r="AO87" s="627"/>
      <c r="AP87" s="627"/>
      <c r="AQ87" s="627"/>
      <c r="AR87" s="627"/>
      <c r="AS87" s="627"/>
      <c r="AT87" s="627"/>
      <c r="AU87" s="627"/>
      <c r="AV87" s="627"/>
      <c r="AW87" s="627"/>
      <c r="AX87" s="627"/>
      <c r="AY87" s="627"/>
      <c r="AZ87" s="627"/>
      <c r="BA87" s="627"/>
      <c r="BB87" s="627"/>
      <c r="BC87" s="627"/>
      <c r="BD87" s="627"/>
      <c r="BE87" s="627"/>
      <c r="BN87" s="110"/>
      <c r="BO87" s="110"/>
      <c r="BP87" s="110"/>
      <c r="BQ87" s="110"/>
      <c r="BR87" s="110"/>
      <c r="BS87" s="110"/>
      <c r="BT87" s="110"/>
      <c r="BU87" s="110"/>
    </row>
    <row r="88" spans="2:73" s="111" customFormat="1" ht="28.5" customHeight="1">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418"/>
      <c r="BE88" s="418"/>
      <c r="BF88" s="418"/>
      <c r="BG88" s="418"/>
      <c r="BH88" s="418"/>
      <c r="BN88" s="112" t="b">
        <v>0</v>
      </c>
      <c r="BO88" s="112" t="b">
        <v>0</v>
      </c>
      <c r="BP88" s="112" t="b">
        <v>0</v>
      </c>
      <c r="BQ88" s="112" t="b">
        <v>0</v>
      </c>
      <c r="BR88" s="113" t="b">
        <v>0</v>
      </c>
      <c r="BS88" s="113" t="b">
        <v>0</v>
      </c>
      <c r="BT88" s="113" t="b">
        <v>0</v>
      </c>
      <c r="BU88" s="114"/>
    </row>
    <row r="89" spans="2:73" s="111" customFormat="1" ht="33" customHeight="1">
      <c r="B89" s="103"/>
      <c r="C89" s="103"/>
      <c r="D89" s="103"/>
      <c r="E89" s="103"/>
      <c r="F89" s="103"/>
      <c r="G89" s="103"/>
      <c r="H89" s="103"/>
      <c r="I89" s="103"/>
      <c r="J89" s="103"/>
      <c r="K89" s="103"/>
      <c r="L89" s="103"/>
      <c r="M89" s="103"/>
      <c r="N89" s="103"/>
      <c r="O89" s="103"/>
      <c r="P89" s="641"/>
      <c r="Q89" s="641"/>
      <c r="R89" s="641"/>
      <c r="S89" s="641"/>
      <c r="T89" s="641"/>
      <c r="U89" s="641"/>
      <c r="V89" s="641"/>
      <c r="W89" s="641"/>
      <c r="X89" s="641"/>
      <c r="Y89" s="641"/>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row>
    <row r="90" spans="2:73" s="116" customFormat="1" ht="33.75" customHeight="1">
      <c r="B90" s="419" t="s">
        <v>217</v>
      </c>
      <c r="C90" s="419"/>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20"/>
      <c r="AM90" s="420"/>
      <c r="AN90" s="420"/>
      <c r="AO90" s="420"/>
      <c r="AP90" s="420"/>
      <c r="AQ90" s="115"/>
      <c r="AR90" s="115"/>
      <c r="AS90" s="115"/>
      <c r="AT90" s="115"/>
      <c r="AU90" s="115"/>
      <c r="AV90" s="115"/>
    </row>
    <row r="91" spans="2:73" s="118" customFormat="1" ht="13.5" customHeight="1">
      <c r="B91" s="100"/>
      <c r="C91" s="117"/>
      <c r="D91" s="117"/>
      <c r="E91" s="629" t="s">
        <v>80</v>
      </c>
      <c r="F91" s="629"/>
      <c r="G91" s="629"/>
      <c r="H91" s="629"/>
      <c r="I91" s="629"/>
      <c r="J91" s="629"/>
      <c r="K91" s="629"/>
      <c r="L91" s="629"/>
      <c r="M91" s="629"/>
      <c r="N91" s="629"/>
      <c r="O91" s="629"/>
      <c r="P91" s="629"/>
      <c r="Q91" s="629"/>
      <c r="R91" s="629"/>
      <c r="S91" s="629"/>
      <c r="T91" s="629"/>
      <c r="U91" s="629"/>
      <c r="V91" s="629"/>
      <c r="W91" s="629"/>
      <c r="X91" s="629"/>
      <c r="Y91" s="629"/>
      <c r="Z91" s="629"/>
      <c r="AA91" s="629"/>
      <c r="AB91" s="629"/>
      <c r="AC91" s="629"/>
      <c r="AD91" s="629"/>
      <c r="AE91" s="629"/>
      <c r="AF91" s="629"/>
      <c r="AG91" s="629"/>
      <c r="AH91" s="629"/>
      <c r="AI91" s="629"/>
      <c r="AJ91" s="629"/>
      <c r="AK91" s="629"/>
      <c r="AL91" s="629"/>
      <c r="AM91" s="629"/>
      <c r="AN91" s="629"/>
      <c r="AO91" s="629"/>
      <c r="AP91" s="629"/>
      <c r="AQ91" s="629"/>
      <c r="AR91" s="629"/>
      <c r="AS91" s="629"/>
      <c r="AT91" s="629"/>
      <c r="AU91" s="629"/>
      <c r="AV91" s="629"/>
      <c r="AW91" s="629"/>
      <c r="AX91" s="629"/>
      <c r="AY91" s="629"/>
      <c r="AZ91" s="629"/>
      <c r="BA91" s="629"/>
      <c r="BB91" s="629"/>
      <c r="BC91" s="629"/>
      <c r="BD91" s="629"/>
      <c r="BE91" s="629"/>
      <c r="BF91" s="629"/>
      <c r="BG91" s="629"/>
      <c r="BH91" s="629"/>
      <c r="BI91" s="629"/>
    </row>
    <row r="92" spans="2:73" s="118" customFormat="1" ht="19.5" customHeight="1">
      <c r="B92" s="100"/>
      <c r="C92" s="978" t="s">
        <v>80</v>
      </c>
      <c r="D92" s="978"/>
      <c r="E92" s="978"/>
      <c r="F92" s="978"/>
      <c r="G92" s="978"/>
      <c r="H92" s="978"/>
      <c r="I92" s="978"/>
      <c r="J92" s="978"/>
      <c r="K92" s="978"/>
      <c r="L92" s="978"/>
      <c r="M92" s="978"/>
      <c r="N92" s="978"/>
      <c r="O92" s="978"/>
      <c r="P92" s="978"/>
      <c r="Q92" s="978"/>
      <c r="R92" s="978"/>
      <c r="S92" s="978"/>
      <c r="T92" s="978"/>
      <c r="U92" s="978"/>
      <c r="V92" s="978"/>
      <c r="W92" s="978"/>
      <c r="X92" s="978"/>
      <c r="Y92" s="978"/>
      <c r="Z92" s="978"/>
      <c r="AA92" s="978"/>
      <c r="AB92" s="978"/>
      <c r="AC92" s="978"/>
      <c r="AD92" s="978"/>
      <c r="AE92" s="978"/>
      <c r="AF92" s="978"/>
      <c r="AG92" s="978"/>
      <c r="AH92" s="978"/>
      <c r="AI92" s="978"/>
      <c r="AJ92" s="978"/>
      <c r="AK92" s="978"/>
      <c r="AL92" s="978"/>
      <c r="AM92" s="978"/>
      <c r="AN92" s="978"/>
      <c r="AO92" s="978"/>
      <c r="AP92" s="978"/>
      <c r="AQ92" s="978"/>
      <c r="AR92" s="978"/>
      <c r="AS92" s="978"/>
      <c r="AT92" s="978"/>
      <c r="AU92" s="978"/>
      <c r="AV92" s="978"/>
      <c r="AW92" s="978"/>
      <c r="AX92" s="978"/>
      <c r="AY92" s="978"/>
      <c r="AZ92" s="978"/>
      <c r="BA92" s="978"/>
      <c r="BB92" s="978"/>
      <c r="BC92" s="978"/>
      <c r="BD92" s="978"/>
      <c r="BE92" s="978"/>
      <c r="BF92" s="978"/>
      <c r="BG92" s="978"/>
      <c r="BH92" s="978"/>
      <c r="BI92" s="978"/>
    </row>
    <row r="93" spans="2:73" s="118" customFormat="1" ht="32.1" customHeight="1">
      <c r="B93" s="100"/>
      <c r="C93" s="629" t="s">
        <v>80</v>
      </c>
      <c r="D93" s="629"/>
      <c r="E93" s="629"/>
      <c r="F93" s="629"/>
      <c r="G93" s="629"/>
      <c r="H93" s="629"/>
      <c r="I93" s="629"/>
      <c r="J93" s="629"/>
      <c r="K93" s="629"/>
      <c r="L93" s="629"/>
      <c r="M93" s="629"/>
      <c r="N93" s="629"/>
      <c r="O93" s="629"/>
      <c r="P93" s="629"/>
      <c r="Q93" s="629"/>
      <c r="R93" s="629"/>
      <c r="S93" s="629"/>
      <c r="T93" s="629"/>
      <c r="U93" s="629"/>
      <c r="V93" s="629"/>
      <c r="W93" s="629"/>
      <c r="X93" s="629"/>
      <c r="Y93" s="629"/>
      <c r="Z93" s="629"/>
      <c r="AA93" s="629"/>
      <c r="AB93" s="629"/>
      <c r="AC93" s="629"/>
      <c r="AD93" s="629"/>
      <c r="AE93" s="629"/>
      <c r="AF93" s="629"/>
      <c r="AG93" s="629"/>
      <c r="AH93" s="629"/>
      <c r="AI93" s="629"/>
      <c r="AJ93" s="629"/>
      <c r="AK93" s="629"/>
      <c r="AL93" s="629"/>
      <c r="AM93" s="629"/>
      <c r="AN93" s="629"/>
      <c r="AO93" s="629"/>
      <c r="AP93" s="629"/>
      <c r="AQ93" s="629"/>
      <c r="AR93" s="629"/>
      <c r="AS93" s="629"/>
      <c r="AT93" s="629"/>
      <c r="AU93" s="629"/>
      <c r="AV93" s="629"/>
      <c r="AW93" s="629"/>
      <c r="AX93" s="629"/>
      <c r="AY93" s="629"/>
      <c r="AZ93" s="629"/>
      <c r="BA93" s="629"/>
      <c r="BB93" s="629"/>
      <c r="BC93" s="629"/>
      <c r="BD93" s="629"/>
      <c r="BE93" s="629"/>
      <c r="BF93" s="629"/>
      <c r="BG93" s="629"/>
      <c r="BH93" s="629"/>
      <c r="BI93" s="629"/>
    </row>
    <row r="94" spans="2:73" s="118" customFormat="1" ht="32.1" customHeight="1">
      <c r="B94" s="100"/>
      <c r="C94" s="978"/>
      <c r="D94" s="978"/>
      <c r="E94" s="978"/>
      <c r="F94" s="978"/>
      <c r="G94" s="978"/>
      <c r="H94" s="978"/>
      <c r="I94" s="978"/>
      <c r="J94" s="978"/>
      <c r="K94" s="978"/>
      <c r="L94" s="978"/>
      <c r="M94" s="978"/>
      <c r="N94" s="978"/>
      <c r="O94" s="978"/>
      <c r="P94" s="978"/>
      <c r="Q94" s="978"/>
      <c r="R94" s="978"/>
      <c r="S94" s="978"/>
      <c r="T94" s="978"/>
      <c r="U94" s="978"/>
      <c r="V94" s="978"/>
      <c r="W94" s="978"/>
      <c r="X94" s="978"/>
      <c r="Y94" s="978"/>
      <c r="Z94" s="978"/>
      <c r="AA94" s="978"/>
      <c r="AB94" s="978"/>
      <c r="AC94" s="978"/>
      <c r="AD94" s="978"/>
      <c r="AE94" s="978"/>
      <c r="AF94" s="978"/>
      <c r="AG94" s="978"/>
      <c r="AH94" s="978"/>
      <c r="AI94" s="978"/>
      <c r="AJ94" s="978"/>
      <c r="AK94" s="978"/>
      <c r="AL94" s="978"/>
      <c r="AM94" s="978"/>
      <c r="AN94" s="978"/>
      <c r="AO94" s="978"/>
      <c r="AP94" s="978"/>
      <c r="AQ94" s="978"/>
      <c r="AR94" s="978"/>
      <c r="AS94" s="978"/>
      <c r="AT94" s="978"/>
      <c r="AU94" s="978"/>
      <c r="AV94" s="978"/>
      <c r="AW94" s="978"/>
      <c r="AX94" s="978"/>
      <c r="AY94" s="978"/>
      <c r="AZ94" s="978"/>
      <c r="BA94" s="978"/>
      <c r="BB94" s="978"/>
      <c r="BC94" s="978"/>
      <c r="BD94" s="978"/>
      <c r="BE94" s="978"/>
      <c r="BF94" s="978"/>
      <c r="BG94" s="978"/>
      <c r="BH94" s="978"/>
      <c r="BI94" s="978"/>
    </row>
    <row r="95" spans="2:73" s="118" customFormat="1" ht="25.5" customHeight="1">
      <c r="B95" s="100"/>
      <c r="C95" s="978"/>
      <c r="D95" s="978"/>
      <c r="E95" s="978"/>
      <c r="F95" s="978"/>
      <c r="G95" s="978"/>
      <c r="H95" s="978"/>
      <c r="I95" s="978"/>
      <c r="J95" s="978"/>
      <c r="K95" s="978"/>
      <c r="L95" s="978"/>
      <c r="M95" s="978"/>
      <c r="N95" s="978"/>
      <c r="O95" s="978"/>
      <c r="P95" s="978"/>
      <c r="Q95" s="978"/>
      <c r="R95" s="978"/>
      <c r="S95" s="978"/>
      <c r="T95" s="978"/>
      <c r="U95" s="978"/>
      <c r="V95" s="978"/>
      <c r="W95" s="978"/>
      <c r="X95" s="978"/>
      <c r="Y95" s="978"/>
      <c r="Z95" s="978"/>
      <c r="AA95" s="978"/>
      <c r="AB95" s="978"/>
      <c r="AC95" s="978"/>
      <c r="AD95" s="978"/>
      <c r="AE95" s="978"/>
      <c r="AF95" s="978"/>
      <c r="AG95" s="978"/>
      <c r="AH95" s="978"/>
      <c r="AI95" s="978"/>
      <c r="AJ95" s="978"/>
      <c r="AK95" s="978"/>
      <c r="AL95" s="978"/>
      <c r="AM95" s="978"/>
      <c r="AN95" s="978"/>
      <c r="AO95" s="978"/>
      <c r="AP95" s="978"/>
      <c r="AQ95" s="978"/>
      <c r="AR95" s="978"/>
      <c r="AS95" s="978"/>
      <c r="AT95" s="978"/>
      <c r="AU95" s="978"/>
      <c r="AV95" s="978"/>
      <c r="AW95" s="978"/>
      <c r="AX95" s="978"/>
      <c r="AY95" s="978"/>
      <c r="AZ95" s="978"/>
      <c r="BA95" s="978"/>
      <c r="BB95" s="978"/>
      <c r="BC95" s="978"/>
      <c r="BD95" s="978"/>
      <c r="BE95" s="978"/>
      <c r="BF95" s="978"/>
      <c r="BG95" s="978"/>
      <c r="BH95" s="978"/>
      <c r="BI95" s="978"/>
    </row>
    <row r="96" spans="2:73" s="118" customFormat="1" ht="25.5" customHeight="1">
      <c r="B96" s="435" t="s">
        <v>218</v>
      </c>
      <c r="C96" s="435"/>
      <c r="D96" s="435"/>
      <c r="E96" s="435"/>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5"/>
      <c r="AY96" s="435"/>
      <c r="AZ96" s="435"/>
      <c r="BA96" s="435"/>
      <c r="BB96" s="435"/>
      <c r="BC96" s="435"/>
      <c r="BD96" s="435"/>
      <c r="BE96" s="435"/>
    </row>
    <row r="97" spans="1:89" s="118" customFormat="1" ht="37.5" customHeight="1">
      <c r="C97" s="120"/>
      <c r="D97" s="413" t="s">
        <v>81</v>
      </c>
      <c r="E97" s="413"/>
      <c r="F97" s="413"/>
      <c r="G97" s="413"/>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row>
    <row r="98" spans="1:89" s="118" customFormat="1" ht="54.75" customHeight="1">
      <c r="C98" s="121"/>
      <c r="D98" s="768" t="s">
        <v>82</v>
      </c>
      <c r="E98" s="768"/>
      <c r="F98" s="768"/>
      <c r="G98" s="768"/>
      <c r="H98" s="768"/>
      <c r="I98" s="768"/>
      <c r="J98" s="768"/>
      <c r="K98" s="768"/>
      <c r="L98" s="768"/>
      <c r="M98" s="768"/>
      <c r="N98" s="768"/>
      <c r="O98" s="768"/>
      <c r="P98" s="768"/>
      <c r="Q98" s="768"/>
      <c r="R98" s="768"/>
      <c r="S98" s="768"/>
      <c r="T98" s="768"/>
      <c r="U98" s="768"/>
      <c r="V98" s="768"/>
      <c r="W98" s="768"/>
      <c r="X98" s="768"/>
      <c r="Y98" s="768"/>
      <c r="Z98" s="768"/>
      <c r="AA98" s="768"/>
      <c r="AB98" s="768"/>
      <c r="AC98" s="768"/>
      <c r="AD98" s="768"/>
      <c r="AE98" s="768"/>
      <c r="AF98" s="768"/>
      <c r="AG98" s="768"/>
      <c r="AH98" s="768"/>
      <c r="AI98" s="768"/>
      <c r="AJ98" s="768"/>
      <c r="AK98" s="768"/>
      <c r="AL98" s="768"/>
      <c r="AM98" s="768"/>
      <c r="AN98" s="768"/>
      <c r="AO98" s="768"/>
      <c r="AP98" s="768"/>
      <c r="AQ98" s="768"/>
      <c r="AR98" s="768"/>
      <c r="AS98" s="768"/>
      <c r="AT98" s="768"/>
      <c r="AU98" s="768"/>
      <c r="AV98" s="768"/>
      <c r="AW98" s="768"/>
      <c r="AX98" s="768"/>
      <c r="AY98" s="768"/>
      <c r="AZ98" s="768"/>
      <c r="BA98" s="768"/>
      <c r="BB98" s="768"/>
      <c r="BC98" s="768"/>
      <c r="BD98" s="768"/>
      <c r="BE98" s="122"/>
      <c r="BF98" s="100"/>
      <c r="BY98" s="763"/>
      <c r="BZ98" s="763"/>
      <c r="CA98" s="763"/>
      <c r="CB98" s="763"/>
      <c r="CC98" s="763"/>
      <c r="CD98" s="763"/>
      <c r="CE98" s="763"/>
      <c r="CF98" s="763"/>
      <c r="CG98" s="763"/>
      <c r="CH98" s="763"/>
      <c r="CI98" s="763"/>
      <c r="CJ98" s="763"/>
      <c r="CK98" s="763"/>
    </row>
    <row r="99" spans="1:89" s="118" customFormat="1" ht="29.25" customHeight="1">
      <c r="B99" s="764" t="s">
        <v>245</v>
      </c>
      <c r="C99" s="415"/>
      <c r="D99" s="415"/>
      <c r="E99" s="415"/>
      <c r="F99" s="415"/>
      <c r="G99" s="415"/>
      <c r="H99" s="415"/>
      <c r="I99" s="415"/>
      <c r="J99" s="415"/>
      <c r="K99" s="415"/>
      <c r="L99" s="415"/>
      <c r="M99" s="415"/>
      <c r="N99" s="124"/>
      <c r="O99" s="124"/>
      <c r="P99" s="765" t="s">
        <v>318</v>
      </c>
      <c r="Q99" s="765"/>
      <c r="R99" s="765"/>
      <c r="S99" s="765"/>
      <c r="T99" s="765"/>
      <c r="U99" s="765"/>
      <c r="V99" s="765"/>
      <c r="W99" s="765"/>
      <c r="X99" s="765"/>
      <c r="Y99" s="765"/>
      <c r="Z99" s="765"/>
      <c r="AA99" s="765"/>
      <c r="AB99" s="765"/>
      <c r="AC99" s="765"/>
      <c r="AD99" s="765"/>
      <c r="AE99" s="435" t="s">
        <v>193</v>
      </c>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c r="BC99" s="435"/>
      <c r="BD99" s="435"/>
      <c r="BE99" s="124"/>
      <c r="BH99" s="123"/>
      <c r="BY99" s="763"/>
      <c r="BZ99" s="763"/>
      <c r="CA99" s="763"/>
      <c r="CB99" s="763"/>
      <c r="CC99" s="763"/>
      <c r="CD99" s="763"/>
      <c r="CE99" s="763"/>
      <c r="CF99" s="763"/>
      <c r="CG99" s="763"/>
      <c r="CH99" s="763"/>
      <c r="CI99" s="763"/>
      <c r="CJ99" s="763"/>
      <c r="CK99" s="763"/>
    </row>
    <row r="100" spans="1:89" s="118" customFormat="1" ht="33.75" customHeight="1">
      <c r="B100" s="766" t="s">
        <v>246</v>
      </c>
      <c r="C100" s="435"/>
      <c r="D100" s="435"/>
      <c r="E100" s="435"/>
      <c r="F100" s="435"/>
      <c r="G100" s="435"/>
      <c r="H100" s="435"/>
      <c r="I100" s="435"/>
      <c r="J100" s="435"/>
      <c r="K100" s="435"/>
      <c r="L100" s="435"/>
      <c r="M100" s="435"/>
      <c r="N100" s="435"/>
      <c r="O100" s="435"/>
      <c r="P100" s="767" t="s">
        <v>83</v>
      </c>
      <c r="Q100" s="767"/>
      <c r="R100" s="767"/>
      <c r="S100" s="767"/>
      <c r="T100" s="767"/>
      <c r="U100" s="767"/>
      <c r="V100" s="767"/>
      <c r="W100" s="767"/>
      <c r="X100" s="767"/>
      <c r="Y100" s="767"/>
      <c r="Z100" s="767"/>
      <c r="AA100" s="767"/>
      <c r="AB100" s="767"/>
      <c r="AC100" s="767"/>
      <c r="AD100" s="767"/>
      <c r="AE100" s="435" t="s">
        <v>194</v>
      </c>
      <c r="AF100" s="435"/>
      <c r="AG100" s="435"/>
      <c r="AH100" s="435"/>
      <c r="AI100" s="435"/>
      <c r="AJ100" s="435"/>
      <c r="AK100" s="435"/>
      <c r="AL100" s="435"/>
      <c r="AM100" s="435"/>
      <c r="AN100" s="435"/>
      <c r="AO100" s="435"/>
      <c r="AP100" s="435"/>
      <c r="AQ100" s="435"/>
      <c r="AR100" s="435"/>
      <c r="AS100" s="435"/>
      <c r="AT100" s="435"/>
      <c r="AU100" s="435"/>
      <c r="AV100" s="435"/>
      <c r="AW100" s="435"/>
      <c r="AX100" s="435"/>
      <c r="AY100" s="435"/>
      <c r="AZ100" s="435"/>
      <c r="BA100" s="435"/>
      <c r="BB100" s="435"/>
      <c r="BC100" s="435"/>
      <c r="BD100" s="435"/>
      <c r="BE100" s="124"/>
      <c r="BP100" s="763"/>
      <c r="BQ100" s="763"/>
      <c r="BR100" s="763"/>
    </row>
    <row r="101" spans="1:89" s="118" customFormat="1" ht="24.75" customHeight="1">
      <c r="B101" s="435" t="s">
        <v>195</v>
      </c>
      <c r="C101" s="435"/>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5"/>
      <c r="AY101" s="435"/>
      <c r="AZ101" s="435"/>
      <c r="BA101" s="435"/>
      <c r="BB101" s="435"/>
      <c r="BC101" s="435"/>
      <c r="BD101" s="435"/>
      <c r="BE101" s="435"/>
    </row>
    <row r="102" spans="1:89" s="118" customFormat="1" ht="9" customHeight="1">
      <c r="B102" s="125"/>
      <c r="C102" s="126"/>
      <c r="D102" s="127"/>
      <c r="E102" s="983"/>
      <c r="F102" s="983"/>
      <c r="G102" s="983"/>
      <c r="H102" s="983"/>
      <c r="I102" s="983"/>
      <c r="J102" s="983"/>
      <c r="K102" s="983"/>
      <c r="L102" s="983"/>
      <c r="M102" s="983"/>
      <c r="N102" s="983"/>
      <c r="O102" s="983"/>
      <c r="P102" s="983"/>
      <c r="Q102" s="983"/>
      <c r="R102" s="983"/>
      <c r="S102" s="983"/>
      <c r="T102" s="983"/>
      <c r="U102" s="983"/>
      <c r="V102" s="983"/>
      <c r="W102" s="983"/>
      <c r="X102" s="983"/>
      <c r="Y102" s="983"/>
      <c r="Z102" s="983"/>
      <c r="AA102" s="983"/>
      <c r="AB102" s="983"/>
      <c r="AC102" s="983"/>
      <c r="AD102" s="983"/>
      <c r="AE102" s="983"/>
      <c r="AF102" s="983"/>
      <c r="AG102" s="983"/>
      <c r="AH102" s="983"/>
      <c r="AI102" s="983"/>
      <c r="AJ102" s="983"/>
      <c r="AK102" s="983"/>
      <c r="AL102" s="983"/>
      <c r="AM102" s="983"/>
      <c r="AN102" s="983"/>
      <c r="AO102" s="983"/>
      <c r="AP102" s="983"/>
      <c r="AQ102" s="983"/>
      <c r="AR102" s="983"/>
      <c r="AS102" s="983"/>
      <c r="AT102" s="983"/>
      <c r="AU102" s="983"/>
      <c r="AV102" s="983"/>
      <c r="AW102" s="983"/>
      <c r="AX102" s="983"/>
      <c r="AY102" s="983"/>
      <c r="AZ102" s="983"/>
      <c r="BA102" s="983"/>
      <c r="BB102" s="983"/>
      <c r="BC102" s="983"/>
      <c r="BD102" s="983"/>
      <c r="BE102" s="983"/>
      <c r="BF102" s="983"/>
      <c r="BG102" s="983"/>
      <c r="BH102" s="983"/>
    </row>
    <row r="103" spans="1:89" s="118" customFormat="1" ht="44.25" customHeight="1">
      <c r="B103" s="125"/>
      <c r="C103" s="984" t="s">
        <v>219</v>
      </c>
      <c r="D103" s="985"/>
      <c r="E103" s="985"/>
      <c r="F103" s="985"/>
      <c r="G103" s="985"/>
      <c r="H103" s="985"/>
      <c r="I103" s="985"/>
      <c r="J103" s="985"/>
      <c r="K103" s="985"/>
      <c r="L103" s="128"/>
      <c r="M103" s="986" t="s">
        <v>196</v>
      </c>
      <c r="N103" s="987"/>
      <c r="O103" s="987"/>
      <c r="P103" s="987"/>
      <c r="Q103" s="987"/>
      <c r="R103" s="987"/>
      <c r="S103" s="987"/>
      <c r="T103" s="987"/>
      <c r="U103" s="987"/>
      <c r="V103" s="987"/>
      <c r="W103" s="987"/>
      <c r="X103" s="987"/>
      <c r="Y103" s="987"/>
      <c r="Z103" s="987"/>
      <c r="AA103" s="987"/>
      <c r="AB103" s="987"/>
      <c r="AC103" s="987"/>
      <c r="AD103" s="987"/>
      <c r="AE103" s="987"/>
      <c r="AF103" s="987"/>
      <c r="AG103" s="987"/>
      <c r="AH103" s="987"/>
      <c r="AI103" s="987"/>
      <c r="AJ103" s="987"/>
      <c r="AK103" s="987"/>
      <c r="AL103" s="987"/>
      <c r="AM103" s="987"/>
      <c r="AN103" s="987"/>
      <c r="AO103" s="987"/>
      <c r="AP103" s="987"/>
      <c r="AQ103" s="987"/>
      <c r="AR103" s="987"/>
      <c r="AS103" s="987"/>
      <c r="AT103" s="987"/>
      <c r="AU103" s="987"/>
      <c r="AV103" s="987"/>
      <c r="AW103" s="987"/>
      <c r="AX103" s="987"/>
      <c r="AY103" s="987"/>
      <c r="AZ103" s="987"/>
      <c r="BA103" s="987"/>
      <c r="BB103" s="987"/>
      <c r="BC103" s="988"/>
      <c r="BD103" s="127"/>
      <c r="BE103" s="127"/>
      <c r="BF103" s="127"/>
      <c r="BG103" s="127"/>
      <c r="BH103" s="127"/>
    </row>
    <row r="104" spans="1:89" s="118" customFormat="1" ht="34.5" customHeight="1">
      <c r="B104" s="100"/>
      <c r="C104" s="979" t="s">
        <v>220</v>
      </c>
      <c r="D104" s="980"/>
      <c r="E104" s="980"/>
      <c r="F104" s="980"/>
      <c r="G104" s="980"/>
      <c r="H104" s="980"/>
      <c r="I104" s="980"/>
      <c r="J104" s="980"/>
      <c r="K104" s="980"/>
      <c r="L104" s="127"/>
      <c r="M104" s="981" t="s">
        <v>197</v>
      </c>
      <c r="N104" s="982"/>
      <c r="O104" s="982"/>
      <c r="P104" s="982"/>
      <c r="Q104" s="982"/>
      <c r="R104" s="982"/>
      <c r="S104" s="982"/>
      <c r="T104" s="982"/>
      <c r="U104" s="982"/>
      <c r="V104" s="982"/>
      <c r="W104" s="982"/>
      <c r="X104" s="982"/>
      <c r="Y104" s="982"/>
      <c r="Z104" s="982"/>
      <c r="AA104" s="982"/>
      <c r="AB104" s="982"/>
      <c r="AC104" s="982"/>
      <c r="AD104" s="982"/>
      <c r="AE104" s="982"/>
      <c r="AF104" s="982"/>
      <c r="AG104" s="982"/>
      <c r="AH104" s="982"/>
      <c r="AI104" s="982"/>
      <c r="AJ104" s="982"/>
      <c r="AK104" s="982"/>
      <c r="AL104" s="982"/>
      <c r="AM104" s="982"/>
      <c r="AN104" s="982"/>
      <c r="AO104" s="982"/>
      <c r="AP104" s="982"/>
      <c r="AQ104" s="982"/>
      <c r="AR104" s="982"/>
      <c r="AS104" s="982"/>
      <c r="AT104" s="982"/>
      <c r="AU104" s="982"/>
      <c r="AV104" s="982"/>
      <c r="AW104" s="982"/>
      <c r="AX104" s="982"/>
      <c r="AY104" s="127"/>
      <c r="AZ104" s="127"/>
      <c r="BA104" s="127"/>
      <c r="BB104" s="127"/>
      <c r="BC104" s="129"/>
      <c r="BD104" s="127"/>
      <c r="BE104" s="127"/>
      <c r="BF104" s="127"/>
      <c r="BG104" s="127"/>
      <c r="BH104" s="127"/>
    </row>
    <row r="105" spans="1:89" s="118" customFormat="1" ht="36.75" customHeight="1">
      <c r="C105" s="421"/>
      <c r="D105" s="422"/>
      <c r="E105" s="422"/>
      <c r="F105" s="422"/>
      <c r="G105" s="422"/>
      <c r="H105" s="422"/>
      <c r="I105" s="422"/>
      <c r="J105" s="422"/>
      <c r="K105" s="422"/>
      <c r="L105" s="130"/>
      <c r="M105" s="423" t="s">
        <v>198</v>
      </c>
      <c r="N105" s="424"/>
      <c r="O105" s="424"/>
      <c r="P105" s="424"/>
      <c r="Q105" s="424"/>
      <c r="R105" s="424"/>
      <c r="S105" s="424"/>
      <c r="T105" s="424"/>
      <c r="U105" s="424"/>
      <c r="V105" s="424"/>
      <c r="W105" s="424"/>
      <c r="X105" s="424"/>
      <c r="Y105" s="424"/>
      <c r="Z105" s="424"/>
      <c r="AA105" s="424"/>
      <c r="AB105" s="424"/>
      <c r="AC105" s="424"/>
      <c r="AD105" s="424"/>
      <c r="AE105" s="424"/>
      <c r="AF105" s="424"/>
      <c r="AG105" s="424"/>
      <c r="AH105" s="424"/>
      <c r="AI105" s="424"/>
      <c r="AJ105" s="424"/>
      <c r="AK105" s="424"/>
      <c r="AL105" s="424"/>
      <c r="AM105" s="424"/>
      <c r="AN105" s="424"/>
      <c r="AO105" s="424"/>
      <c r="AP105" s="424"/>
      <c r="AQ105" s="424"/>
      <c r="AR105" s="424"/>
      <c r="AS105" s="424"/>
      <c r="AT105" s="424"/>
      <c r="AU105" s="424"/>
      <c r="AV105" s="424"/>
      <c r="AW105" s="424"/>
      <c r="AX105" s="424"/>
      <c r="AY105" s="424"/>
      <c r="AZ105" s="424"/>
      <c r="BA105" s="424"/>
      <c r="BB105" s="424"/>
      <c r="BC105" s="425"/>
      <c r="BD105" s="131"/>
      <c r="BE105" s="131"/>
      <c r="BF105" s="131"/>
      <c r="BG105" s="131"/>
      <c r="BH105" s="131"/>
      <c r="BI105" s="131"/>
      <c r="BJ105" s="131"/>
      <c r="BK105" s="131"/>
    </row>
    <row r="106" spans="1:89" s="118" customFormat="1" ht="18" customHeight="1">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c r="AQ106" s="119"/>
      <c r="AR106" s="119"/>
      <c r="AS106" s="119"/>
      <c r="AT106" s="119"/>
      <c r="AU106" s="119"/>
      <c r="AV106" s="119"/>
      <c r="AW106" s="119"/>
      <c r="AX106" s="119"/>
      <c r="AY106" s="119"/>
      <c r="AZ106" s="119"/>
      <c r="BA106" s="119"/>
      <c r="BB106" s="119"/>
      <c r="BC106" s="119"/>
      <c r="BD106" s="119"/>
      <c r="BE106" s="119"/>
      <c r="BF106" s="119"/>
      <c r="BG106" s="119"/>
      <c r="BH106" s="119"/>
    </row>
    <row r="107" spans="1:89" s="118" customFormat="1" ht="48.75" customHeight="1">
      <c r="A107" s="222" t="s">
        <v>277</v>
      </c>
      <c r="B107" s="426" t="s">
        <v>475</v>
      </c>
      <c r="C107" s="415"/>
      <c r="D107" s="415"/>
      <c r="E107" s="415"/>
      <c r="F107" s="415"/>
      <c r="G107" s="415"/>
      <c r="H107" s="415"/>
      <c r="I107" s="415"/>
      <c r="J107" s="415"/>
      <c r="K107" s="427"/>
      <c r="L107" s="428"/>
      <c r="M107" s="428"/>
      <c r="N107" s="428"/>
      <c r="O107" s="428"/>
      <c r="P107" s="428"/>
      <c r="Q107" s="428"/>
      <c r="R107" s="428"/>
      <c r="S107" s="428"/>
      <c r="T107" s="428"/>
      <c r="U107" s="439" t="s">
        <v>199</v>
      </c>
      <c r="V107" s="439"/>
      <c r="W107" s="439"/>
      <c r="X107" s="439"/>
      <c r="Y107" s="439"/>
      <c r="Z107" s="439"/>
      <c r="AA107" s="439"/>
      <c r="AB107" s="439"/>
      <c r="AC107" s="440"/>
      <c r="AD107" s="440"/>
      <c r="AE107" s="440"/>
      <c r="AF107" s="440"/>
      <c r="AG107" s="440"/>
      <c r="AH107" s="440"/>
      <c r="AI107" s="440"/>
      <c r="AJ107" s="440"/>
      <c r="AK107" s="440"/>
      <c r="AL107" s="440"/>
      <c r="AM107" s="440"/>
      <c r="AN107" s="415" t="s">
        <v>200</v>
      </c>
      <c r="AO107" s="974"/>
      <c r="AP107" s="974"/>
      <c r="AQ107" s="974"/>
      <c r="AR107" s="974"/>
      <c r="AS107" s="974"/>
      <c r="AT107" s="974"/>
      <c r="AU107" s="975"/>
      <c r="AV107" s="975"/>
      <c r="AW107" s="975"/>
      <c r="AX107" s="975"/>
      <c r="AY107" s="975"/>
      <c r="AZ107" s="975"/>
      <c r="BA107" s="975"/>
      <c r="BB107" s="975"/>
      <c r="BC107" s="975"/>
      <c r="BD107" s="975"/>
      <c r="BE107" s="975"/>
      <c r="BF107" s="975"/>
      <c r="BG107" s="975"/>
      <c r="BH107" s="975"/>
      <c r="BR107" s="288" t="s">
        <v>453</v>
      </c>
    </row>
    <row r="108" spans="1:89" s="118" customFormat="1" ht="13.5" customHeight="1">
      <c r="B108" s="104"/>
      <c r="C108" s="104"/>
      <c r="D108" s="104"/>
      <c r="E108" s="104"/>
      <c r="F108" s="104"/>
      <c r="G108" s="104"/>
      <c r="H108" s="104"/>
      <c r="I108" s="104"/>
      <c r="J108" s="104"/>
      <c r="K108" s="75"/>
      <c r="L108" s="75"/>
      <c r="M108" s="132"/>
      <c r="N108" s="132"/>
      <c r="O108" s="132"/>
      <c r="P108" s="132"/>
      <c r="Q108" s="132"/>
      <c r="R108" s="132"/>
      <c r="S108" s="132"/>
      <c r="T108" s="132"/>
      <c r="U108" s="132"/>
      <c r="V108" s="132"/>
      <c r="W108" s="132"/>
      <c r="X108" s="132"/>
      <c r="Y108" s="132"/>
      <c r="Z108" s="132"/>
      <c r="AA108" s="132"/>
      <c r="AB108" s="132"/>
      <c r="AC108" s="132"/>
      <c r="AD108" s="132"/>
      <c r="AE108" s="132"/>
      <c r="AF108" s="104"/>
      <c r="AG108" s="104"/>
      <c r="AH108" s="104"/>
      <c r="AI108" s="104"/>
      <c r="AJ108" s="104"/>
      <c r="AK108" s="104"/>
      <c r="AL108" s="101"/>
      <c r="AM108" s="101"/>
      <c r="AN108" s="101"/>
      <c r="AO108" s="101"/>
      <c r="AP108" s="101"/>
      <c r="AQ108" s="101"/>
      <c r="AR108" s="133"/>
      <c r="AS108" s="133"/>
      <c r="AT108" s="134"/>
      <c r="AU108" s="134"/>
      <c r="AV108" s="134"/>
      <c r="AW108" s="134"/>
      <c r="AX108" s="134"/>
      <c r="AY108" s="134"/>
      <c r="AZ108" s="134"/>
      <c r="BA108" s="134"/>
      <c r="BB108" s="134"/>
      <c r="BC108" s="134"/>
      <c r="BD108" s="134"/>
      <c r="BE108" s="134"/>
      <c r="BF108" s="134"/>
      <c r="BG108" s="134"/>
      <c r="BH108" s="134"/>
    </row>
    <row r="109" spans="1:89" s="135" customFormat="1" ht="46.5" customHeight="1">
      <c r="A109" s="178" t="s">
        <v>210</v>
      </c>
      <c r="B109" s="432" t="s">
        <v>476</v>
      </c>
      <c r="C109" s="433"/>
      <c r="D109" s="433"/>
      <c r="E109" s="433"/>
      <c r="F109" s="433"/>
      <c r="G109" s="433"/>
      <c r="H109" s="433"/>
      <c r="I109" s="433"/>
      <c r="J109" s="433"/>
      <c r="K109" s="136"/>
      <c r="L109" s="136"/>
      <c r="M109" s="403"/>
      <c r="N109" s="404"/>
      <c r="O109" s="404"/>
      <c r="P109" s="404"/>
      <c r="Q109" s="404"/>
      <c r="R109" s="404"/>
      <c r="S109" s="404"/>
      <c r="T109" s="404"/>
      <c r="U109" s="404"/>
      <c r="V109" s="404"/>
      <c r="W109" s="404"/>
      <c r="X109" s="404"/>
      <c r="Y109" s="404"/>
      <c r="Z109" s="404"/>
      <c r="AA109" s="404"/>
      <c r="AB109" s="404"/>
      <c r="AC109" s="404"/>
      <c r="AD109" s="404"/>
      <c r="AE109" s="404"/>
      <c r="AF109" s="404"/>
      <c r="AG109" s="404"/>
      <c r="AH109" s="404"/>
      <c r="AI109" s="404"/>
      <c r="AJ109" s="404"/>
      <c r="AK109" s="404"/>
      <c r="AL109" s="404"/>
      <c r="AM109" s="404"/>
      <c r="AN109" s="404"/>
      <c r="AO109" s="404"/>
      <c r="AP109" s="404"/>
      <c r="AQ109" s="404"/>
      <c r="AR109" s="404"/>
      <c r="AS109" s="404"/>
      <c r="AT109" s="404"/>
      <c r="AU109" s="404"/>
      <c r="AV109" s="404"/>
      <c r="AW109" s="404"/>
      <c r="AX109" s="404"/>
      <c r="AY109" s="404"/>
      <c r="AZ109" s="404"/>
      <c r="BA109" s="404"/>
      <c r="BB109" s="404"/>
      <c r="BC109" s="404"/>
      <c r="BD109" s="404"/>
      <c r="BE109" s="404"/>
      <c r="BF109" s="404"/>
      <c r="BG109" s="404"/>
      <c r="BH109" s="404"/>
    </row>
    <row r="110" spans="1:89" s="135" customFormat="1" ht="32.25" customHeight="1">
      <c r="C110" s="125"/>
      <c r="D110" s="118"/>
      <c r="E110" s="118"/>
      <c r="F110" s="118"/>
      <c r="G110" s="118"/>
      <c r="H110" s="118"/>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5"/>
    </row>
    <row r="111" spans="1:89" s="138" customFormat="1" ht="69.75" customHeight="1">
      <c r="A111" s="137"/>
      <c r="B111" s="405" t="s">
        <v>640</v>
      </c>
      <c r="C111" s="406"/>
      <c r="D111" s="406"/>
      <c r="E111" s="406"/>
      <c r="F111" s="406"/>
      <c r="G111" s="406"/>
      <c r="H111" s="406"/>
      <c r="I111" s="406"/>
      <c r="J111" s="406"/>
      <c r="K111" s="406"/>
      <c r="L111" s="406"/>
      <c r="M111" s="406"/>
      <c r="N111" s="406"/>
      <c r="O111" s="406"/>
      <c r="P111" s="406"/>
      <c r="Q111" s="406"/>
      <c r="R111" s="406"/>
      <c r="S111" s="406"/>
      <c r="T111" s="406"/>
      <c r="U111" s="406"/>
      <c r="V111" s="406"/>
      <c r="W111" s="406"/>
      <c r="X111" s="406"/>
      <c r="Y111" s="406"/>
      <c r="Z111" s="406"/>
      <c r="AA111" s="406"/>
      <c r="AB111" s="406"/>
      <c r="AC111" s="406"/>
      <c r="AD111" s="406"/>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F111" s="406"/>
      <c r="BG111" s="406"/>
      <c r="BH111" s="406"/>
    </row>
    <row r="112" spans="1:89" s="138" customFormat="1" ht="13.5" customHeight="1">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40"/>
      <c r="Y112" s="140"/>
    </row>
    <row r="113" spans="1:139" s="323" customFormat="1" ht="28.5" customHeight="1">
      <c r="A113" s="326" t="s">
        <v>205</v>
      </c>
      <c r="B113" s="407" t="s">
        <v>643</v>
      </c>
      <c r="C113" s="408"/>
      <c r="D113" s="408"/>
      <c r="E113" s="408"/>
      <c r="F113" s="408"/>
      <c r="G113" s="408"/>
      <c r="H113" s="408"/>
      <c r="I113" s="408"/>
      <c r="J113" s="408"/>
      <c r="K113" s="798" t="s">
        <v>688</v>
      </c>
      <c r="L113" s="632"/>
      <c r="M113" s="632"/>
      <c r="N113" s="632"/>
      <c r="O113" s="632"/>
      <c r="P113" s="632"/>
      <c r="Q113" s="632"/>
      <c r="R113" s="632"/>
      <c r="S113" s="632"/>
      <c r="T113" s="632"/>
      <c r="U113" s="632"/>
      <c r="V113" s="632"/>
      <c r="W113" s="632"/>
      <c r="X113" s="632"/>
      <c r="Y113" s="632"/>
      <c r="Z113" s="632"/>
      <c r="AA113" s="632"/>
      <c r="AB113" s="799"/>
      <c r="AC113" s="631" t="s">
        <v>686</v>
      </c>
      <c r="AD113" s="632"/>
      <c r="AE113" s="632"/>
      <c r="AF113" s="632"/>
      <c r="AG113" s="632"/>
      <c r="AH113" s="632"/>
      <c r="AI113" s="632"/>
      <c r="AJ113" s="632"/>
      <c r="AK113" s="633"/>
      <c r="AL113" s="802"/>
      <c r="AM113" s="803"/>
      <c r="AN113" s="804"/>
      <c r="AO113" s="693" t="s">
        <v>649</v>
      </c>
      <c r="AP113" s="693"/>
      <c r="AQ113" s="693"/>
      <c r="AR113" s="693"/>
      <c r="AS113" s="693"/>
      <c r="AT113" s="809" t="str">
        <f>AE5&amp;" "&amp;AW5</f>
        <v xml:space="preserve"> </v>
      </c>
      <c r="AU113" s="810"/>
      <c r="AV113" s="810"/>
      <c r="AW113" s="810"/>
      <c r="AX113" s="810"/>
      <c r="AY113" s="810"/>
      <c r="AZ113" s="810"/>
      <c r="BA113" s="810"/>
      <c r="BB113" s="810"/>
      <c r="BC113" s="810"/>
      <c r="BD113" s="810"/>
      <c r="BE113" s="810"/>
      <c r="BF113" s="810"/>
      <c r="BG113" s="810"/>
      <c r="BH113" s="811"/>
      <c r="BI113" s="50"/>
      <c r="BJ113" s="50"/>
      <c r="BK113" s="50"/>
      <c r="BL113" s="152"/>
      <c r="BM113" s="152"/>
      <c r="BN113" s="152"/>
    </row>
    <row r="114" spans="1:139" s="89" customFormat="1" ht="29.25" customHeight="1">
      <c r="B114" s="769" t="s">
        <v>469</v>
      </c>
      <c r="C114" s="770"/>
      <c r="D114" s="770"/>
      <c r="E114" s="770"/>
      <c r="F114" s="770"/>
      <c r="G114" s="770"/>
      <c r="H114" s="770"/>
      <c r="I114" s="770"/>
      <c r="J114" s="770"/>
      <c r="K114" s="800"/>
      <c r="L114" s="635"/>
      <c r="M114" s="635"/>
      <c r="N114" s="635"/>
      <c r="O114" s="635"/>
      <c r="P114" s="635"/>
      <c r="Q114" s="635"/>
      <c r="R114" s="635"/>
      <c r="S114" s="635"/>
      <c r="T114" s="635"/>
      <c r="U114" s="635"/>
      <c r="V114" s="635"/>
      <c r="W114" s="635"/>
      <c r="X114" s="635"/>
      <c r="Y114" s="635"/>
      <c r="Z114" s="635"/>
      <c r="AA114" s="635"/>
      <c r="AB114" s="801"/>
      <c r="AC114" s="634"/>
      <c r="AD114" s="635"/>
      <c r="AE114" s="635"/>
      <c r="AF114" s="635"/>
      <c r="AG114" s="635"/>
      <c r="AH114" s="635"/>
      <c r="AI114" s="635"/>
      <c r="AJ114" s="635"/>
      <c r="AK114" s="636"/>
      <c r="AL114" s="805"/>
      <c r="AM114" s="806"/>
      <c r="AN114" s="807"/>
      <c r="AO114" s="808" t="s">
        <v>650</v>
      </c>
      <c r="AP114" s="808"/>
      <c r="AQ114" s="808"/>
      <c r="AR114" s="808"/>
      <c r="AS114" s="808"/>
      <c r="AT114" s="812"/>
      <c r="AU114" s="813"/>
      <c r="AV114" s="813"/>
      <c r="AW114" s="813"/>
      <c r="AX114" s="813"/>
      <c r="AY114" s="813"/>
      <c r="AZ114" s="813"/>
      <c r="BA114" s="813"/>
      <c r="BB114" s="813"/>
      <c r="BC114" s="813"/>
      <c r="BD114" s="813"/>
      <c r="BE114" s="813"/>
      <c r="BF114" s="813"/>
      <c r="BG114" s="813"/>
      <c r="BH114" s="814"/>
      <c r="BI114" s="141"/>
      <c r="BJ114" s="141"/>
      <c r="BK114" s="141"/>
      <c r="BL114" s="26"/>
      <c r="BM114" s="26"/>
      <c r="BN114" s="26"/>
    </row>
    <row r="115" spans="1:139" s="294" customFormat="1" ht="22.5" hidden="1" customHeight="1">
      <c r="B115" s="310"/>
      <c r="C115" s="771"/>
      <c r="D115" s="771"/>
      <c r="E115" s="771"/>
      <c r="F115" s="771"/>
      <c r="G115" s="771"/>
      <c r="H115" s="771"/>
      <c r="I115" s="771"/>
      <c r="J115" s="771"/>
      <c r="K115" s="771"/>
      <c r="L115" s="771"/>
      <c r="M115" s="771"/>
      <c r="N115" s="771"/>
      <c r="O115" s="771"/>
      <c r="P115" s="771"/>
      <c r="Q115" s="771"/>
      <c r="R115" s="771"/>
      <c r="S115" s="771"/>
      <c r="T115" s="773"/>
      <c r="U115" s="774"/>
      <c r="V115" s="774"/>
      <c r="W115" s="774"/>
      <c r="X115" s="774"/>
      <c r="Y115" s="774"/>
      <c r="Z115" s="774"/>
      <c r="AA115" s="774"/>
      <c r="AB115" s="775"/>
      <c r="AC115" s="786"/>
      <c r="AD115" s="787"/>
      <c r="AE115" s="787"/>
      <c r="AF115" s="787"/>
      <c r="AG115" s="779"/>
      <c r="AH115" s="780"/>
      <c r="AI115" s="780"/>
      <c r="AJ115" s="783"/>
      <c r="AK115" s="784"/>
      <c r="AL115" s="786"/>
      <c r="AM115" s="787"/>
      <c r="AN115" s="787"/>
      <c r="AO115" s="787"/>
      <c r="AP115" s="787"/>
      <c r="AQ115" s="787"/>
      <c r="AR115" s="787"/>
      <c r="AS115" s="787"/>
      <c r="AT115" s="787"/>
      <c r="AU115" s="787"/>
      <c r="AV115" s="787"/>
      <c r="AW115" s="787"/>
      <c r="AX115" s="787"/>
      <c r="AY115" s="787"/>
      <c r="AZ115" s="787"/>
      <c r="BA115" s="787"/>
      <c r="BB115" s="787"/>
      <c r="BC115" s="787"/>
      <c r="BD115" s="790"/>
      <c r="BE115" s="791"/>
      <c r="BF115" s="796"/>
      <c r="BG115" s="780"/>
      <c r="BH115" s="797"/>
      <c r="BN115" s="296"/>
      <c r="BO115" s="296"/>
      <c r="BP115" s="296"/>
      <c r="BQ115" s="296"/>
      <c r="BR115" s="296"/>
      <c r="BS115" s="296"/>
      <c r="BT115" s="296"/>
      <c r="BU115" s="296"/>
      <c r="BV115" s="296"/>
      <c r="BW115" s="296"/>
      <c r="BX115" s="296"/>
      <c r="BY115" s="296"/>
      <c r="BZ115" s="296"/>
      <c r="CA115" s="296"/>
      <c r="CB115" s="296"/>
      <c r="CC115" s="296"/>
      <c r="CD115" s="296"/>
      <c r="CE115" s="296"/>
      <c r="CF115" s="296"/>
      <c r="CG115" s="296"/>
      <c r="CH115" s="296"/>
      <c r="CI115" s="295"/>
      <c r="CJ115" s="295"/>
      <c r="CK115" s="295"/>
    </row>
    <row r="116" spans="1:139" s="39" customFormat="1" ht="24" hidden="1" customHeight="1">
      <c r="B116" s="311"/>
      <c r="C116" s="772"/>
      <c r="D116" s="772"/>
      <c r="E116" s="772"/>
      <c r="F116" s="772"/>
      <c r="G116" s="772"/>
      <c r="H116" s="772"/>
      <c r="I116" s="772"/>
      <c r="J116" s="772"/>
      <c r="K116" s="772"/>
      <c r="L116" s="772"/>
      <c r="M116" s="772"/>
      <c r="N116" s="772"/>
      <c r="O116" s="772"/>
      <c r="P116" s="772"/>
      <c r="Q116" s="772"/>
      <c r="R116" s="772"/>
      <c r="S116" s="772"/>
      <c r="T116" s="776"/>
      <c r="U116" s="777"/>
      <c r="V116" s="777"/>
      <c r="W116" s="777"/>
      <c r="X116" s="777"/>
      <c r="Y116" s="777"/>
      <c r="Z116" s="777"/>
      <c r="AA116" s="777"/>
      <c r="AB116" s="778"/>
      <c r="AC116" s="794"/>
      <c r="AD116" s="795"/>
      <c r="AE116" s="795"/>
      <c r="AF116" s="795"/>
      <c r="AG116" s="781"/>
      <c r="AH116" s="782"/>
      <c r="AI116" s="782"/>
      <c r="AJ116" s="782"/>
      <c r="AK116" s="785"/>
      <c r="AL116" s="788"/>
      <c r="AM116" s="789"/>
      <c r="AN116" s="789"/>
      <c r="AO116" s="789"/>
      <c r="AP116" s="789"/>
      <c r="AQ116" s="789"/>
      <c r="AR116" s="789"/>
      <c r="AS116" s="789"/>
      <c r="AT116" s="789"/>
      <c r="AU116" s="789"/>
      <c r="AV116" s="789"/>
      <c r="AW116" s="789"/>
      <c r="AX116" s="789"/>
      <c r="AY116" s="789"/>
      <c r="AZ116" s="789"/>
      <c r="BA116" s="789"/>
      <c r="BB116" s="789"/>
      <c r="BC116" s="789"/>
      <c r="BD116" s="792"/>
      <c r="BE116" s="793"/>
      <c r="BF116" s="782"/>
      <c r="BG116" s="782"/>
      <c r="BH116" s="785"/>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38"/>
      <c r="CJ116" s="38"/>
      <c r="CK116" s="38"/>
    </row>
    <row r="117" spans="1:139" s="323" customFormat="1" ht="28.5" customHeight="1">
      <c r="B117" s="429" t="s">
        <v>728</v>
      </c>
      <c r="C117" s="430"/>
      <c r="D117" s="430"/>
      <c r="E117" s="430"/>
      <c r="F117" s="430"/>
      <c r="G117" s="430"/>
      <c r="H117" s="430"/>
      <c r="I117" s="430"/>
      <c r="J117" s="430"/>
      <c r="K117" s="773"/>
      <c r="L117" s="774"/>
      <c r="M117" s="774"/>
      <c r="N117" s="774"/>
      <c r="O117" s="774"/>
      <c r="P117" s="774"/>
      <c r="Q117" s="774"/>
      <c r="R117" s="774"/>
      <c r="S117" s="775"/>
      <c r="T117" s="327"/>
      <c r="U117" s="431"/>
      <c r="V117" s="431"/>
      <c r="W117" s="431"/>
      <c r="X117" s="431"/>
      <c r="Y117" s="431"/>
      <c r="Z117" s="431"/>
      <c r="AA117" s="431"/>
      <c r="AB117" s="431"/>
      <c r="AC117" s="774"/>
      <c r="AD117" s="774"/>
      <c r="AE117" s="774"/>
      <c r="AF117" s="774"/>
      <c r="AG117" s="774"/>
      <c r="AH117" s="774"/>
      <c r="AI117" s="774"/>
      <c r="AJ117" s="774"/>
      <c r="AK117" s="774"/>
      <c r="AL117" s="774"/>
      <c r="AM117" s="774"/>
      <c r="AN117" s="774"/>
      <c r="AO117" s="774"/>
      <c r="AP117" s="327"/>
      <c r="AQ117" s="431"/>
      <c r="AR117" s="431"/>
      <c r="AS117" s="431"/>
      <c r="AT117" s="431"/>
      <c r="AU117" s="431"/>
      <c r="AV117" s="431"/>
      <c r="AW117" s="431"/>
      <c r="AX117" s="431"/>
      <c r="AY117" s="818"/>
      <c r="AZ117" s="818"/>
      <c r="BA117" s="818"/>
      <c r="BB117" s="818"/>
      <c r="BC117" s="818"/>
      <c r="BD117" s="818"/>
      <c r="BE117" s="818"/>
      <c r="BF117" s="818"/>
      <c r="BG117" s="818"/>
      <c r="BH117" s="818"/>
      <c r="BN117" s="320"/>
      <c r="BO117" s="320"/>
      <c r="BP117" s="320"/>
      <c r="BQ117" s="320"/>
      <c r="BR117" s="320"/>
      <c r="BS117" s="320"/>
      <c r="BT117" s="320"/>
      <c r="BU117" s="320"/>
      <c r="BV117" s="320"/>
      <c r="BW117" s="320"/>
      <c r="BX117" s="320"/>
      <c r="BY117" s="320"/>
      <c r="BZ117" s="320"/>
      <c r="CA117" s="320"/>
      <c r="CB117" s="320"/>
      <c r="CC117" s="320"/>
      <c r="CD117" s="320"/>
      <c r="CE117" s="320"/>
      <c r="CF117" s="320"/>
      <c r="CG117" s="320"/>
      <c r="CH117" s="320"/>
      <c r="CI117" s="152"/>
      <c r="CJ117" s="152"/>
      <c r="CK117" s="152"/>
    </row>
    <row r="118" spans="1:139" s="298" customFormat="1" ht="27.75" customHeight="1">
      <c r="A118" s="304"/>
      <c r="B118" s="926" t="s">
        <v>462</v>
      </c>
      <c r="C118" s="927"/>
      <c r="D118" s="927"/>
      <c r="E118" s="927"/>
      <c r="F118" s="927"/>
      <c r="G118" s="927"/>
      <c r="H118" s="927"/>
      <c r="I118" s="927"/>
      <c r="J118" s="928"/>
      <c r="K118" s="930"/>
      <c r="L118" s="777"/>
      <c r="M118" s="777"/>
      <c r="N118" s="777"/>
      <c r="O118" s="777"/>
      <c r="P118" s="777"/>
      <c r="Q118" s="777"/>
      <c r="R118" s="777"/>
      <c r="S118" s="778"/>
      <c r="T118" s="312"/>
      <c r="U118" s="929"/>
      <c r="V118" s="929"/>
      <c r="W118" s="929"/>
      <c r="X118" s="929"/>
      <c r="Y118" s="929"/>
      <c r="Z118" s="929"/>
      <c r="AA118" s="929"/>
      <c r="AB118" s="929"/>
      <c r="AC118" s="777"/>
      <c r="AD118" s="777"/>
      <c r="AE118" s="777"/>
      <c r="AF118" s="777"/>
      <c r="AG118" s="777"/>
      <c r="AH118" s="777"/>
      <c r="AI118" s="777"/>
      <c r="AJ118" s="777"/>
      <c r="AK118" s="777"/>
      <c r="AL118" s="777"/>
      <c r="AM118" s="777"/>
      <c r="AN118" s="777"/>
      <c r="AO118" s="777"/>
      <c r="AP118" s="62"/>
      <c r="AQ118" s="929"/>
      <c r="AR118" s="929"/>
      <c r="AS118" s="929"/>
      <c r="AT118" s="929"/>
      <c r="AU118" s="929"/>
      <c r="AV118" s="929"/>
      <c r="AW118" s="929"/>
      <c r="AX118" s="929"/>
      <c r="AY118" s="744"/>
      <c r="AZ118" s="744"/>
      <c r="BA118" s="744"/>
      <c r="BB118" s="744"/>
      <c r="BC118" s="744"/>
      <c r="BD118" s="744"/>
      <c r="BE118" s="744"/>
      <c r="BF118" s="744"/>
      <c r="BG118" s="744"/>
      <c r="BH118" s="744"/>
      <c r="BN118" s="299"/>
      <c r="BO118" s="299"/>
      <c r="BP118" s="299"/>
      <c r="BQ118" s="299"/>
      <c r="BR118" s="299"/>
      <c r="BS118" s="299"/>
      <c r="BT118" s="299"/>
      <c r="BU118" s="299"/>
      <c r="BV118" s="299"/>
      <c r="BW118" s="299"/>
      <c r="BX118" s="299"/>
      <c r="BY118" s="299"/>
      <c r="BZ118" s="299"/>
      <c r="CA118" s="299"/>
      <c r="CB118" s="299"/>
      <c r="CC118" s="299"/>
      <c r="CD118" s="299"/>
      <c r="CE118" s="299"/>
      <c r="CF118" s="299"/>
      <c r="CG118" s="299"/>
      <c r="CH118" s="299"/>
      <c r="CI118" s="303"/>
      <c r="CJ118" s="303"/>
      <c r="CK118" s="303"/>
    </row>
    <row r="119" spans="1:139" s="323" customFormat="1" ht="19.5" customHeight="1">
      <c r="B119" s="931" t="s">
        <v>633</v>
      </c>
      <c r="C119" s="932"/>
      <c r="D119" s="932"/>
      <c r="E119" s="932"/>
      <c r="F119" s="932"/>
      <c r="G119" s="932"/>
      <c r="H119" s="932"/>
      <c r="I119" s="932"/>
      <c r="J119" s="933"/>
      <c r="K119" s="817"/>
      <c r="L119" s="818"/>
      <c r="M119" s="818"/>
      <c r="N119" s="818"/>
      <c r="O119" s="818"/>
      <c r="P119" s="818"/>
      <c r="Q119" s="818"/>
      <c r="R119" s="818"/>
      <c r="S119" s="818"/>
      <c r="T119" s="324"/>
      <c r="U119" s="692" t="s">
        <v>471</v>
      </c>
      <c r="V119" s="693"/>
      <c r="W119" s="693"/>
      <c r="X119" s="693"/>
      <c r="Y119" s="693"/>
      <c r="Z119" s="693"/>
      <c r="AA119" s="693"/>
      <c r="AB119" s="693"/>
      <c r="AC119" s="917"/>
      <c r="AD119" s="918"/>
      <c r="AE119" s="918"/>
      <c r="AF119" s="918"/>
      <c r="AG119" s="918"/>
      <c r="AH119" s="918"/>
      <c r="AI119" s="918"/>
      <c r="AJ119" s="918"/>
      <c r="AK119" s="918"/>
      <c r="AL119" s="918"/>
      <c r="AM119" s="918"/>
      <c r="AN119" s="918"/>
      <c r="AO119" s="919"/>
      <c r="AQ119" s="692" t="s">
        <v>641</v>
      </c>
      <c r="AR119" s="693"/>
      <c r="AS119" s="693"/>
      <c r="AT119" s="693"/>
      <c r="AU119" s="693"/>
      <c r="AV119" s="693"/>
      <c r="AW119" s="693"/>
      <c r="AX119" s="693"/>
      <c r="AY119" s="817"/>
      <c r="AZ119" s="818"/>
      <c r="BA119" s="818"/>
      <c r="BB119" s="818"/>
      <c r="BC119" s="818"/>
      <c r="BD119" s="818"/>
      <c r="BE119" s="818"/>
      <c r="BF119" s="818"/>
      <c r="BG119" s="818"/>
      <c r="BH119" s="923"/>
      <c r="BN119" s="325"/>
      <c r="BO119" s="325"/>
      <c r="BP119" s="325"/>
      <c r="BQ119" s="325"/>
      <c r="BR119" s="325"/>
      <c r="BS119" s="325"/>
      <c r="BT119" s="325"/>
      <c r="BU119" s="325"/>
      <c r="BV119" s="325"/>
      <c r="BW119" s="325"/>
      <c r="BX119" s="325"/>
      <c r="BY119" s="325"/>
      <c r="BZ119" s="325"/>
      <c r="CA119" s="325"/>
      <c r="CB119" s="325"/>
      <c r="CC119" s="325"/>
      <c r="CD119" s="325"/>
      <c r="CE119" s="325"/>
      <c r="CF119" s="325"/>
      <c r="CG119" s="325"/>
      <c r="CH119" s="325"/>
      <c r="CI119" s="50"/>
      <c r="CJ119" s="50"/>
      <c r="CK119" s="50"/>
    </row>
    <row r="120" spans="1:139" s="300" customFormat="1" ht="12.75" customHeight="1">
      <c r="A120" s="305"/>
      <c r="B120" s="905" t="s">
        <v>470</v>
      </c>
      <c r="C120" s="906"/>
      <c r="D120" s="906"/>
      <c r="E120" s="906"/>
      <c r="F120" s="906"/>
      <c r="G120" s="906"/>
      <c r="H120" s="906"/>
      <c r="I120" s="906"/>
      <c r="J120" s="906"/>
      <c r="K120" s="743"/>
      <c r="L120" s="744"/>
      <c r="M120" s="744"/>
      <c r="N120" s="744"/>
      <c r="O120" s="744"/>
      <c r="P120" s="744"/>
      <c r="Q120" s="744"/>
      <c r="R120" s="744"/>
      <c r="S120" s="744"/>
      <c r="T120" s="313"/>
      <c r="U120" s="505" t="s">
        <v>628</v>
      </c>
      <c r="V120" s="644"/>
      <c r="W120" s="644"/>
      <c r="X120" s="644"/>
      <c r="Y120" s="644"/>
      <c r="Z120" s="644"/>
      <c r="AA120" s="644"/>
      <c r="AB120" s="644"/>
      <c r="AC120" s="920"/>
      <c r="AD120" s="921"/>
      <c r="AE120" s="921"/>
      <c r="AF120" s="921"/>
      <c r="AG120" s="921"/>
      <c r="AH120" s="921"/>
      <c r="AI120" s="921"/>
      <c r="AJ120" s="921"/>
      <c r="AK120" s="921"/>
      <c r="AL120" s="921"/>
      <c r="AM120" s="921"/>
      <c r="AN120" s="921"/>
      <c r="AO120" s="922"/>
      <c r="AP120" s="32"/>
      <c r="AQ120" s="815" t="s">
        <v>629</v>
      </c>
      <c r="AR120" s="816"/>
      <c r="AS120" s="816"/>
      <c r="AT120" s="816"/>
      <c r="AU120" s="816"/>
      <c r="AV120" s="816"/>
      <c r="AW120" s="816"/>
      <c r="AX120" s="816"/>
      <c r="AY120" s="743"/>
      <c r="AZ120" s="744"/>
      <c r="BA120" s="744"/>
      <c r="BB120" s="744"/>
      <c r="BC120" s="744"/>
      <c r="BD120" s="744"/>
      <c r="BE120" s="744"/>
      <c r="BF120" s="744"/>
      <c r="BG120" s="744"/>
      <c r="BH120" s="745"/>
      <c r="BN120" s="301"/>
      <c r="BO120" s="301"/>
      <c r="BP120" s="301"/>
      <c r="BQ120" s="301"/>
      <c r="BR120" s="301"/>
      <c r="BS120" s="301"/>
      <c r="BT120" s="301"/>
      <c r="BU120" s="301"/>
      <c r="BV120" s="301"/>
      <c r="BW120" s="301"/>
      <c r="BX120" s="301"/>
      <c r="BY120" s="301"/>
      <c r="BZ120" s="301"/>
      <c r="CA120" s="301"/>
      <c r="CB120" s="301"/>
      <c r="CC120" s="301"/>
      <c r="CD120" s="301"/>
      <c r="CE120" s="301"/>
      <c r="CF120" s="301"/>
      <c r="CG120" s="301"/>
      <c r="CH120" s="301"/>
      <c r="CI120" s="302"/>
      <c r="CJ120" s="302"/>
      <c r="CK120" s="302"/>
    </row>
    <row r="121" spans="1:139" s="145" customFormat="1" ht="13.5" customHeight="1">
      <c r="B121" s="314"/>
      <c r="C121" s="314"/>
      <c r="D121" s="314"/>
      <c r="E121" s="314"/>
      <c r="F121" s="314"/>
      <c r="G121" s="314"/>
      <c r="H121" s="314"/>
      <c r="I121" s="314"/>
      <c r="J121" s="314"/>
      <c r="K121" s="144"/>
      <c r="L121" s="144"/>
      <c r="M121" s="144"/>
      <c r="N121" s="144"/>
      <c r="O121" s="144"/>
      <c r="P121" s="144"/>
      <c r="Q121" s="144"/>
      <c r="R121" s="144"/>
      <c r="S121" s="144"/>
      <c r="T121" s="146"/>
      <c r="U121" s="147"/>
      <c r="V121" s="147"/>
      <c r="W121" s="147"/>
      <c r="X121" s="147"/>
      <c r="Y121" s="147"/>
      <c r="Z121" s="147"/>
      <c r="AA121" s="147"/>
      <c r="AB121" s="147"/>
      <c r="AC121" s="150"/>
      <c r="AD121" s="150"/>
      <c r="AE121" s="150"/>
      <c r="AF121" s="150"/>
      <c r="AG121" s="150"/>
      <c r="AH121" s="150"/>
      <c r="AI121" s="150"/>
      <c r="AJ121" s="150"/>
      <c r="AK121" s="150"/>
      <c r="AL121" s="150"/>
      <c r="AM121" s="150"/>
      <c r="AN121" s="150"/>
      <c r="AO121" s="150"/>
      <c r="AP121" s="146"/>
      <c r="AQ121" s="147"/>
      <c r="AR121" s="147"/>
      <c r="AS121" s="147"/>
      <c r="AT121" s="147"/>
      <c r="AU121" s="147"/>
      <c r="AV121" s="147"/>
      <c r="AW121" s="147"/>
      <c r="AX121" s="147"/>
      <c r="AY121" s="151"/>
      <c r="AZ121" s="151"/>
      <c r="BA121" s="151"/>
      <c r="BB121" s="151"/>
      <c r="BC121" s="151"/>
      <c r="BD121" s="151"/>
      <c r="BE121" s="151"/>
      <c r="BF121" s="151"/>
      <c r="BG121" s="151"/>
      <c r="BH121" s="151"/>
      <c r="BN121" s="148"/>
      <c r="BO121" s="148"/>
      <c r="BP121" s="148"/>
      <c r="BQ121" s="148"/>
      <c r="BR121" s="148"/>
      <c r="BS121" s="148"/>
      <c r="BT121" s="148"/>
      <c r="BU121" s="148"/>
      <c r="BV121" s="148"/>
      <c r="BW121" s="148"/>
      <c r="BX121" s="148"/>
      <c r="BY121" s="148"/>
      <c r="BZ121" s="148"/>
      <c r="CA121" s="148"/>
      <c r="CB121" s="148"/>
      <c r="CC121" s="148"/>
      <c r="CD121" s="148"/>
      <c r="CE121" s="148"/>
      <c r="CF121" s="148"/>
      <c r="CG121" s="148"/>
      <c r="CH121" s="148"/>
      <c r="CI121" s="149"/>
      <c r="CJ121" s="149"/>
      <c r="CK121" s="149"/>
    </row>
    <row r="122" spans="1:139" s="62" customFormat="1" ht="50.25" customHeight="1">
      <c r="A122" s="152"/>
      <c r="B122" s="591" t="s">
        <v>730</v>
      </c>
      <c r="C122" s="592"/>
      <c r="D122" s="592"/>
      <c r="E122" s="592"/>
      <c r="F122" s="592"/>
      <c r="G122" s="592"/>
      <c r="H122" s="592"/>
      <c r="I122" s="592"/>
      <c r="J122" s="593"/>
      <c r="K122" s="844"/>
      <c r="L122" s="845"/>
      <c r="M122" s="845"/>
      <c r="N122" s="845"/>
      <c r="O122" s="845"/>
      <c r="P122" s="845"/>
      <c r="Q122" s="845"/>
      <c r="R122" s="845"/>
      <c r="S122" s="846"/>
      <c r="T122" s="596"/>
      <c r="U122" s="597"/>
      <c r="V122" s="597"/>
      <c r="W122" s="597"/>
      <c r="X122" s="597"/>
      <c r="Y122" s="597"/>
      <c r="Z122" s="847" t="s">
        <v>729</v>
      </c>
      <c r="AA122" s="597"/>
      <c r="AB122" s="848"/>
      <c r="AC122" s="637" t="s">
        <v>720</v>
      </c>
      <c r="AD122" s="638"/>
      <c r="AE122" s="638"/>
      <c r="AF122" s="638"/>
      <c r="AG122" s="638"/>
      <c r="AH122" s="638"/>
      <c r="AI122" s="639"/>
      <c r="AJ122" s="640"/>
      <c r="AK122" s="624"/>
      <c r="AL122" s="624"/>
      <c r="AM122" s="624"/>
      <c r="AN122" s="624"/>
      <c r="AO122" s="624"/>
      <c r="AP122" s="624"/>
      <c r="AQ122" s="624"/>
      <c r="AR122" s="624"/>
      <c r="AS122" s="624"/>
      <c r="AT122" s="620" t="s">
        <v>721</v>
      </c>
      <c r="AU122" s="621"/>
      <c r="AV122" s="621"/>
      <c r="AW122" s="621"/>
      <c r="AX122" s="621"/>
      <c r="AY122" s="621"/>
      <c r="AZ122" s="621"/>
      <c r="BA122" s="621"/>
      <c r="BB122" s="622"/>
      <c r="BC122" s="623"/>
      <c r="BD122" s="624"/>
      <c r="BE122" s="624"/>
      <c r="BF122" s="624"/>
      <c r="BG122" s="624"/>
      <c r="BH122" s="625"/>
      <c r="BI122" s="328"/>
      <c r="BJ122" s="328"/>
      <c r="BK122" s="328"/>
      <c r="BL122" s="328"/>
      <c r="BM122" s="328"/>
      <c r="BN122" s="328"/>
      <c r="BO122" s="328"/>
      <c r="BP122" s="328"/>
      <c r="BQ122" s="328"/>
      <c r="BR122" s="329" t="s">
        <v>453</v>
      </c>
      <c r="BS122" s="328"/>
      <c r="BT122" s="328"/>
      <c r="BU122" s="328"/>
      <c r="BV122" s="328"/>
      <c r="BW122" s="328"/>
      <c r="BX122" s="328"/>
      <c r="BY122" s="328"/>
      <c r="BZ122" s="328"/>
      <c r="CA122" s="328"/>
      <c r="CB122" s="328"/>
      <c r="CC122" s="328"/>
      <c r="CD122" s="328"/>
      <c r="CE122" s="328"/>
      <c r="CF122" s="328"/>
      <c r="CG122" s="328"/>
      <c r="CH122" s="328"/>
      <c r="CI122" s="328"/>
      <c r="CJ122" s="328"/>
      <c r="CK122" s="328"/>
      <c r="CL122" s="328"/>
      <c r="CM122" s="328"/>
      <c r="CN122" s="328"/>
      <c r="CO122" s="328"/>
      <c r="CP122" s="328"/>
      <c r="CQ122" s="328"/>
      <c r="CR122" s="328"/>
      <c r="CS122" s="328"/>
      <c r="CT122" s="328"/>
      <c r="CU122" s="328"/>
      <c r="CV122" s="328"/>
      <c r="CW122" s="328"/>
      <c r="CX122" s="328"/>
      <c r="CY122" s="328"/>
      <c r="CZ122" s="328"/>
      <c r="DA122" s="328"/>
      <c r="DB122" s="328"/>
      <c r="DC122" s="328"/>
      <c r="DD122" s="328"/>
      <c r="DE122" s="328"/>
      <c r="DF122" s="328"/>
      <c r="DG122" s="328"/>
      <c r="DH122" s="328"/>
      <c r="DI122" s="328"/>
      <c r="DJ122" s="328"/>
      <c r="DK122" s="328"/>
      <c r="DL122" s="328"/>
      <c r="DM122" s="328"/>
      <c r="DN122" s="328"/>
      <c r="DO122" s="328"/>
      <c r="DP122" s="328"/>
      <c r="DQ122" s="328"/>
      <c r="DR122" s="328"/>
      <c r="DS122" s="328"/>
      <c r="DT122" s="328"/>
      <c r="DU122" s="328"/>
      <c r="DV122" s="328"/>
      <c r="DW122" s="328"/>
      <c r="DX122" s="328"/>
      <c r="DY122" s="328"/>
      <c r="DZ122" s="328"/>
      <c r="EA122" s="328"/>
      <c r="EB122" s="328"/>
      <c r="EC122" s="328"/>
      <c r="ED122" s="328"/>
      <c r="EE122" s="328"/>
      <c r="EF122" s="328"/>
      <c r="EG122" s="328"/>
      <c r="EH122" s="328"/>
      <c r="EI122" s="328"/>
    </row>
    <row r="123" spans="1:139" s="62" customFormat="1" ht="45.75" hidden="1" customHeight="1">
      <c r="A123" s="152"/>
      <c r="B123" s="315">
        <v>11</v>
      </c>
      <c r="C123" s="863" t="s">
        <v>634</v>
      </c>
      <c r="D123" s="863"/>
      <c r="E123" s="863"/>
      <c r="F123" s="863"/>
      <c r="G123" s="863"/>
      <c r="H123" s="863"/>
      <c r="I123" s="863"/>
      <c r="J123" s="863"/>
      <c r="K123" s="863"/>
      <c r="L123" s="863"/>
      <c r="M123" s="863"/>
      <c r="N123" s="863"/>
      <c r="O123" s="863"/>
      <c r="P123" s="863"/>
      <c r="Q123" s="863"/>
      <c r="R123" s="863"/>
      <c r="S123" s="863"/>
      <c r="T123" s="594"/>
      <c r="U123" s="594"/>
      <c r="V123" s="594"/>
      <c r="W123" s="594"/>
      <c r="X123" s="594"/>
      <c r="Y123" s="595"/>
      <c r="Z123" s="409" t="s">
        <v>243</v>
      </c>
      <c r="AA123" s="410"/>
      <c r="AB123" s="410"/>
      <c r="AC123" s="410"/>
      <c r="AD123" s="410"/>
      <c r="AE123" s="410"/>
      <c r="AF123" s="410"/>
      <c r="AG123" s="410"/>
      <c r="AH123" s="410"/>
      <c r="AI123" s="410"/>
      <c r="AJ123" s="410"/>
      <c r="AK123" s="410"/>
      <c r="AL123" s="410"/>
      <c r="AM123" s="411"/>
      <c r="AN123" s="411"/>
      <c r="AO123" s="411"/>
      <c r="AP123" s="412"/>
      <c r="AQ123" s="409" t="s">
        <v>244</v>
      </c>
      <c r="AR123" s="410"/>
      <c r="AS123" s="410"/>
      <c r="AT123" s="410"/>
      <c r="AU123" s="410"/>
      <c r="AV123" s="410"/>
      <c r="AW123" s="410"/>
      <c r="AX123" s="410"/>
      <c r="AY123" s="410"/>
      <c r="AZ123" s="410"/>
      <c r="BA123" s="410"/>
      <c r="BB123" s="410"/>
      <c r="BC123" s="410"/>
      <c r="BD123" s="565"/>
      <c r="BE123" s="565"/>
      <c r="BF123" s="565"/>
      <c r="BG123" s="565"/>
      <c r="BH123" s="566"/>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row>
    <row r="124" spans="1:139" s="96" customFormat="1" ht="9.75" customHeight="1">
      <c r="A124" s="153"/>
      <c r="X124" s="191"/>
      <c r="Y124" s="191"/>
      <c r="Z124" s="191"/>
      <c r="AA124" s="192"/>
      <c r="AB124" s="192"/>
      <c r="AC124" s="316"/>
      <c r="AD124" s="316"/>
      <c r="AE124" s="316"/>
      <c r="AF124" s="316"/>
      <c r="AG124" s="316"/>
      <c r="AH124" s="316"/>
      <c r="AI124" s="316"/>
      <c r="AJ124" s="316"/>
      <c r="AK124" s="191"/>
      <c r="AL124" s="191"/>
      <c r="AM124" s="191"/>
      <c r="AN124" s="191"/>
      <c r="AO124" s="191"/>
      <c r="AP124" s="191"/>
      <c r="AQ124" s="191"/>
      <c r="AR124" s="191"/>
      <c r="AS124" s="191"/>
      <c r="AT124" s="191"/>
      <c r="AU124" s="191"/>
      <c r="AV124" s="191"/>
      <c r="AW124" s="317"/>
      <c r="AX124" s="317"/>
      <c r="AY124" s="154"/>
      <c r="AZ124" s="317"/>
      <c r="BA124" s="318"/>
      <c r="BB124" s="318"/>
      <c r="BC124" s="97"/>
      <c r="BD124" s="97"/>
      <c r="BE124" s="94"/>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row>
    <row r="125" spans="1:139" ht="28.5" customHeight="1">
      <c r="B125" s="862" t="s">
        <v>722</v>
      </c>
      <c r="C125" s="862"/>
      <c r="D125" s="862"/>
      <c r="E125" s="862"/>
      <c r="F125" s="862"/>
      <c r="G125" s="862"/>
      <c r="H125" s="862"/>
      <c r="I125" s="862"/>
      <c r="J125" s="862"/>
      <c r="K125" s="862"/>
      <c r="L125" s="862"/>
      <c r="M125" s="862"/>
      <c r="N125" s="862"/>
      <c r="O125" s="862"/>
      <c r="P125" s="862"/>
      <c r="Q125" s="862"/>
      <c r="R125" s="862"/>
      <c r="S125" s="862"/>
      <c r="T125" s="862"/>
      <c r="U125" s="862"/>
      <c r="V125" s="862"/>
      <c r="W125" s="862"/>
      <c r="X125" s="862"/>
      <c r="Y125" s="862"/>
      <c r="Z125" s="862"/>
      <c r="AA125" s="862"/>
      <c r="AB125" s="862"/>
      <c r="AC125" s="862"/>
      <c r="AD125" s="862"/>
      <c r="AE125" s="862"/>
      <c r="AF125" s="862"/>
      <c r="AG125" s="862"/>
      <c r="AH125" s="862"/>
      <c r="AI125" s="862"/>
      <c r="AJ125" s="862"/>
      <c r="AK125" s="862"/>
      <c r="AL125" s="862"/>
      <c r="AM125" s="862"/>
      <c r="AN125" s="862"/>
      <c r="AO125" s="862"/>
      <c r="AP125" s="862"/>
      <c r="AQ125" s="862"/>
      <c r="AR125" s="862"/>
      <c r="AS125" s="862"/>
      <c r="AT125" s="862"/>
      <c r="AU125" s="862"/>
      <c r="AV125" s="862"/>
      <c r="AW125" s="862"/>
      <c r="AX125" s="862"/>
      <c r="AY125" s="862"/>
      <c r="AZ125" s="396"/>
      <c r="BA125" s="396"/>
      <c r="BB125" s="396"/>
      <c r="BC125" s="396"/>
      <c r="BD125" s="396"/>
      <c r="BE125" s="396"/>
      <c r="BF125" s="396"/>
      <c r="BG125" s="396"/>
      <c r="BH125" s="396"/>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38"/>
      <c r="CJ125" s="38"/>
      <c r="CK125" s="38"/>
    </row>
    <row r="126" spans="1:139" s="96" customFormat="1" ht="35.25" customHeight="1">
      <c r="A126" s="177" t="s">
        <v>204</v>
      </c>
      <c r="B126" s="554" t="s">
        <v>645</v>
      </c>
      <c r="C126" s="554"/>
      <c r="D126" s="554"/>
      <c r="E126" s="554"/>
      <c r="F126" s="554"/>
      <c r="G126" s="554"/>
      <c r="H126" s="554"/>
      <c r="I126" s="554"/>
      <c r="J126" s="554"/>
      <c r="K126" s="554"/>
      <c r="L126" s="554"/>
      <c r="M126" s="554"/>
      <c r="N126" s="554"/>
      <c r="O126" s="554"/>
      <c r="P126" s="554"/>
      <c r="Q126" s="555"/>
      <c r="R126" s="556"/>
      <c r="S126" s="557"/>
      <c r="T126" s="557"/>
      <c r="U126" s="557"/>
      <c r="V126" s="557"/>
      <c r="W126" s="557"/>
      <c r="X126" s="557"/>
      <c r="Y126" s="557"/>
      <c r="Z126" s="557"/>
      <c r="AA126" s="557"/>
      <c r="AB126" s="557"/>
      <c r="AC126" s="557"/>
      <c r="AD126" s="557"/>
      <c r="AE126" s="557"/>
      <c r="AF126" s="557"/>
      <c r="AG126" s="558"/>
      <c r="AH126" s="559" t="s">
        <v>646</v>
      </c>
      <c r="AI126" s="560"/>
      <c r="AJ126" s="560"/>
      <c r="AK126" s="560"/>
      <c r="AL126" s="560"/>
      <c r="AM126" s="560"/>
      <c r="AN126" s="560"/>
      <c r="AO126" s="560"/>
      <c r="AP126" s="560"/>
      <c r="AQ126" s="560"/>
      <c r="AR126" s="560"/>
      <c r="AS126" s="560"/>
      <c r="AT126" s="560"/>
      <c r="AU126" s="560"/>
      <c r="AV126" s="560"/>
      <c r="AW126" s="560"/>
      <c r="AX126" s="560"/>
      <c r="AY126" s="560"/>
      <c r="AZ126" s="560"/>
      <c r="BA126" s="560"/>
      <c r="BB126" s="561"/>
      <c r="BC126" s="562"/>
      <c r="BD126" s="563"/>
      <c r="BE126" s="563"/>
      <c r="BF126" s="563"/>
      <c r="BG126" s="563"/>
      <c r="BH126" s="564"/>
      <c r="BN126" s="165"/>
      <c r="BO126" s="165"/>
      <c r="BP126" s="165"/>
      <c r="BQ126" s="165"/>
      <c r="BR126" s="165"/>
      <c r="BS126" s="165"/>
      <c r="BT126" s="165"/>
      <c r="BU126" s="165"/>
      <c r="BV126" s="165"/>
      <c r="BW126" s="165"/>
      <c r="BX126" s="165"/>
      <c r="BY126" s="165"/>
      <c r="BZ126" s="165"/>
      <c r="CA126" s="165"/>
      <c r="CB126" s="165"/>
      <c r="CC126" s="165"/>
      <c r="CD126" s="165"/>
      <c r="CE126" s="165"/>
      <c r="CF126" s="165"/>
      <c r="CG126" s="165"/>
      <c r="CH126" s="165"/>
      <c r="CI126" s="31"/>
      <c r="CJ126" s="31"/>
      <c r="CK126" s="31"/>
    </row>
    <row r="127" spans="1:139" s="96" customFormat="1" ht="42" customHeight="1">
      <c r="A127" s="177" t="s">
        <v>206</v>
      </c>
      <c r="B127" s="555" t="s">
        <v>719</v>
      </c>
      <c r="C127" s="820"/>
      <c r="D127" s="820"/>
      <c r="E127" s="820"/>
      <c r="F127" s="820"/>
      <c r="G127" s="820"/>
      <c r="H127" s="820"/>
      <c r="I127" s="820"/>
      <c r="J127" s="820"/>
      <c r="K127" s="820"/>
      <c r="L127" s="820"/>
      <c r="M127" s="820"/>
      <c r="N127" s="820"/>
      <c r="O127" s="820"/>
      <c r="P127" s="820"/>
      <c r="Q127" s="821"/>
      <c r="R127" s="556"/>
      <c r="S127" s="560"/>
      <c r="T127" s="560"/>
      <c r="U127" s="560"/>
      <c r="V127" s="560"/>
      <c r="W127" s="560"/>
      <c r="X127" s="560"/>
      <c r="Y127" s="560"/>
      <c r="Z127" s="560"/>
      <c r="AA127" s="560"/>
      <c r="AB127" s="560"/>
      <c r="AC127" s="560"/>
      <c r="AD127" s="560"/>
      <c r="AE127" s="560"/>
      <c r="AF127" s="560"/>
      <c r="AG127" s="822"/>
      <c r="AH127" s="864" t="s">
        <v>723</v>
      </c>
      <c r="AI127" s="865"/>
      <c r="AJ127" s="865"/>
      <c r="AK127" s="865"/>
      <c r="AL127" s="865"/>
      <c r="AM127" s="865"/>
      <c r="AN127" s="865"/>
      <c r="AO127" s="865"/>
      <c r="AP127" s="865"/>
      <c r="AQ127" s="865"/>
      <c r="AR127" s="865"/>
      <c r="AS127" s="865"/>
      <c r="AT127" s="865"/>
      <c r="AU127" s="865"/>
      <c r="AV127" s="865"/>
      <c r="AW127" s="865"/>
      <c r="AX127" s="865"/>
      <c r="AY127" s="865"/>
      <c r="AZ127" s="865"/>
      <c r="BA127" s="865"/>
      <c r="BB127" s="866"/>
      <c r="BC127" s="827"/>
      <c r="BD127" s="823"/>
      <c r="BE127" s="823"/>
      <c r="BF127" s="823"/>
      <c r="BG127" s="823" t="s">
        <v>71</v>
      </c>
      <c r="BH127" s="824"/>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31"/>
      <c r="CJ127" s="31"/>
      <c r="CK127" s="31"/>
    </row>
    <row r="128" spans="1:139" s="96" customFormat="1" ht="42" customHeight="1">
      <c r="A128" s="330" t="s">
        <v>207</v>
      </c>
      <c r="B128" s="839" t="s">
        <v>647</v>
      </c>
      <c r="C128" s="840"/>
      <c r="D128" s="840"/>
      <c r="E128" s="840"/>
      <c r="F128" s="840"/>
      <c r="G128" s="840"/>
      <c r="H128" s="840"/>
      <c r="I128" s="840"/>
      <c r="J128" s="840"/>
      <c r="K128" s="840"/>
      <c r="L128" s="840"/>
      <c r="M128" s="840"/>
      <c r="N128" s="840"/>
      <c r="O128" s="840"/>
      <c r="P128" s="840"/>
      <c r="Q128" s="841"/>
      <c r="R128" s="832"/>
      <c r="S128" s="833"/>
      <c r="T128" s="833"/>
      <c r="U128" s="833"/>
      <c r="V128" s="833"/>
      <c r="W128" s="833"/>
      <c r="X128" s="833"/>
      <c r="Y128" s="833"/>
      <c r="Z128" s="833"/>
      <c r="AA128" s="833"/>
      <c r="AB128" s="833"/>
      <c r="AC128" s="833"/>
      <c r="AD128" s="833"/>
      <c r="AE128" s="833"/>
      <c r="AF128" s="833"/>
      <c r="AG128" s="834"/>
      <c r="AH128" s="867"/>
      <c r="AI128" s="868"/>
      <c r="AJ128" s="868"/>
      <c r="AK128" s="868"/>
      <c r="AL128" s="868"/>
      <c r="AM128" s="868"/>
      <c r="AN128" s="868"/>
      <c r="AO128" s="868"/>
      <c r="AP128" s="868"/>
      <c r="AQ128" s="868"/>
      <c r="AR128" s="868"/>
      <c r="AS128" s="868"/>
      <c r="AT128" s="868"/>
      <c r="AU128" s="868"/>
      <c r="AV128" s="868"/>
      <c r="AW128" s="868"/>
      <c r="AX128" s="868"/>
      <c r="AY128" s="868"/>
      <c r="AZ128" s="868"/>
      <c r="BA128" s="868"/>
      <c r="BB128" s="869"/>
      <c r="BC128" s="828"/>
      <c r="BD128" s="825"/>
      <c r="BE128" s="825"/>
      <c r="BF128" s="825"/>
      <c r="BG128" s="825"/>
      <c r="BH128" s="826"/>
      <c r="BI128" s="96" t="s">
        <v>714</v>
      </c>
      <c r="BN128" s="165"/>
      <c r="BO128" s="165"/>
      <c r="BP128" s="165"/>
      <c r="BQ128" s="165"/>
      <c r="BR128" s="165"/>
      <c r="BS128" s="165"/>
      <c r="BT128" s="165"/>
      <c r="BU128" s="165"/>
      <c r="BV128" s="165"/>
      <c r="BW128" s="165"/>
      <c r="BX128" s="165"/>
      <c r="BY128" s="165"/>
      <c r="BZ128" s="165"/>
      <c r="CA128" s="165"/>
      <c r="CB128" s="165"/>
      <c r="CC128" s="165"/>
      <c r="CD128" s="165"/>
      <c r="CE128" s="165"/>
      <c r="CF128" s="165"/>
      <c r="CG128" s="165"/>
      <c r="CH128" s="165"/>
      <c r="CI128" s="31"/>
      <c r="CJ128" s="31"/>
      <c r="CK128" s="31"/>
    </row>
    <row r="129" spans="1:89" s="96" customFormat="1" ht="36.75" customHeight="1">
      <c r="B129" s="835" t="s">
        <v>644</v>
      </c>
      <c r="C129" s="836"/>
      <c r="D129" s="836"/>
      <c r="E129" s="836"/>
      <c r="F129" s="836"/>
      <c r="G129" s="836"/>
      <c r="H129" s="836"/>
      <c r="I129" s="836"/>
      <c r="J129" s="836"/>
      <c r="K129" s="836"/>
      <c r="L129" s="836"/>
      <c r="M129" s="836"/>
      <c r="N129" s="836"/>
      <c r="O129" s="836"/>
      <c r="P129" s="836"/>
      <c r="Q129" s="837"/>
      <c r="R129" s="829"/>
      <c r="S129" s="830"/>
      <c r="T129" s="830"/>
      <c r="U129" s="830"/>
      <c r="V129" s="830"/>
      <c r="W129" s="830"/>
      <c r="X129" s="830"/>
      <c r="Y129" s="830"/>
      <c r="Z129" s="830"/>
      <c r="AA129" s="830"/>
      <c r="AB129" s="831" t="s">
        <v>450</v>
      </c>
      <c r="AC129" s="830"/>
      <c r="AD129" s="829"/>
      <c r="AE129" s="830"/>
      <c r="AF129" s="830"/>
      <c r="AG129" s="838"/>
      <c r="AH129" s="835" t="s">
        <v>648</v>
      </c>
      <c r="AI129" s="836"/>
      <c r="AJ129" s="836"/>
      <c r="AK129" s="836"/>
      <c r="AL129" s="836"/>
      <c r="AM129" s="836"/>
      <c r="AN129" s="836"/>
      <c r="AO129" s="836"/>
      <c r="AP129" s="836"/>
      <c r="AQ129" s="836"/>
      <c r="AR129" s="836"/>
      <c r="AS129" s="836"/>
      <c r="AT129" s="836"/>
      <c r="AU129" s="836"/>
      <c r="AV129" s="836"/>
      <c r="AW129" s="842"/>
      <c r="AX129" s="836"/>
      <c r="AY129" s="836"/>
      <c r="AZ129" s="836"/>
      <c r="BA129" s="836"/>
      <c r="BB129" s="836"/>
      <c r="BC129" s="836"/>
      <c r="BD129" s="836"/>
      <c r="BE129" s="836"/>
      <c r="BF129" s="836"/>
      <c r="BG129" s="836"/>
      <c r="BH129" s="843"/>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31"/>
      <c r="CJ129" s="31"/>
      <c r="CK129" s="31"/>
    </row>
    <row r="130" spans="1:89" s="337" customFormat="1" ht="17.25" customHeight="1">
      <c r="B130" s="338"/>
      <c r="C130" s="338"/>
      <c r="D130" s="338"/>
      <c r="E130" s="338"/>
      <c r="F130" s="338"/>
      <c r="G130" s="338"/>
      <c r="H130" s="338"/>
      <c r="I130" s="338"/>
      <c r="J130" s="338"/>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338"/>
      <c r="AJ130" s="338"/>
      <c r="AK130" s="338"/>
      <c r="AL130" s="338"/>
      <c r="AM130" s="338"/>
      <c r="AN130" s="338"/>
      <c r="AO130" s="338"/>
      <c r="AP130" s="338"/>
      <c r="AQ130" s="338"/>
      <c r="AR130" s="338"/>
      <c r="AS130" s="338"/>
      <c r="AT130" s="338"/>
      <c r="AU130" s="338"/>
      <c r="AV130" s="338"/>
      <c r="AW130" s="338"/>
      <c r="AX130" s="338"/>
      <c r="AY130" s="338"/>
      <c r="AZ130" s="338"/>
      <c r="BA130" s="338"/>
      <c r="BB130" s="338"/>
      <c r="BC130" s="338"/>
      <c r="BD130" s="338"/>
      <c r="BE130" s="339"/>
      <c r="BF130" s="339"/>
      <c r="BG130" s="339"/>
      <c r="BH130" s="338"/>
      <c r="BJ130" s="340"/>
      <c r="BK130" s="340"/>
      <c r="BL130" s="340"/>
      <c r="BM130" s="340"/>
      <c r="BN130" s="340"/>
      <c r="BO130" s="340"/>
      <c r="BP130" s="341"/>
      <c r="BQ130" s="341"/>
      <c r="BR130" s="341"/>
      <c r="BS130" s="341"/>
      <c r="BT130" s="341"/>
      <c r="BU130" s="341"/>
      <c r="BV130" s="341"/>
      <c r="BW130" s="341"/>
      <c r="BX130" s="341"/>
      <c r="BY130" s="341"/>
      <c r="BZ130" s="341"/>
      <c r="CA130" s="341"/>
      <c r="CB130" s="341"/>
      <c r="CC130" s="341"/>
      <c r="CD130" s="341"/>
      <c r="CE130" s="341"/>
      <c r="CF130" s="341"/>
      <c r="CG130" s="341"/>
      <c r="CH130" s="341"/>
      <c r="CI130" s="342"/>
      <c r="CJ130" s="342"/>
      <c r="CK130" s="342"/>
    </row>
    <row r="131" spans="1:89" s="39" customFormat="1" ht="30" customHeight="1">
      <c r="B131" s="870" t="s">
        <v>630</v>
      </c>
      <c r="C131" s="870"/>
      <c r="D131" s="870"/>
      <c r="E131" s="870"/>
      <c r="F131" s="870"/>
      <c r="G131" s="870"/>
      <c r="H131" s="870"/>
      <c r="I131" s="870"/>
      <c r="J131" s="870"/>
      <c r="K131" s="870"/>
      <c r="L131" s="870"/>
      <c r="M131" s="870"/>
      <c r="N131" s="870"/>
      <c r="O131" s="870"/>
      <c r="P131" s="870"/>
      <c r="Q131" s="870"/>
      <c r="R131" s="870"/>
      <c r="S131" s="870"/>
      <c r="T131" s="870"/>
      <c r="U131" s="870"/>
      <c r="V131" s="870"/>
      <c r="W131" s="143"/>
      <c r="X131" s="143"/>
      <c r="Y131" s="143"/>
      <c r="Z131" s="143"/>
      <c r="AA131" s="143"/>
      <c r="AB131" s="143"/>
      <c r="AC131" s="154"/>
      <c r="AD131" s="154"/>
      <c r="AE131" s="154"/>
      <c r="AF131" s="154"/>
      <c r="AG131" s="154"/>
      <c r="AH131" s="154"/>
      <c r="AI131" s="154"/>
      <c r="AJ131" s="154"/>
      <c r="AK131" s="154"/>
      <c r="AL131" s="154"/>
      <c r="AM131" s="154"/>
      <c r="AN131" s="154"/>
      <c r="AO131" s="154"/>
      <c r="AP131" s="142"/>
      <c r="AQ131" s="143"/>
      <c r="AR131" s="143"/>
      <c r="AS131" s="143"/>
      <c r="AT131" s="143"/>
      <c r="AU131" s="143"/>
      <c r="AV131" s="143"/>
      <c r="AW131" s="143"/>
      <c r="AX131" s="143"/>
      <c r="AY131" s="154"/>
      <c r="AZ131" s="154"/>
      <c r="BA131" s="154"/>
      <c r="BB131" s="154"/>
      <c r="BC131" s="154"/>
      <c r="BD131" s="154"/>
      <c r="BE131" s="154"/>
      <c r="BF131" s="154"/>
      <c r="BG131" s="154"/>
      <c r="BH131" s="154"/>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38"/>
      <c r="CJ131" s="38"/>
      <c r="CK131" s="38"/>
    </row>
    <row r="132" spans="1:89" s="43" customFormat="1" ht="24" customHeight="1">
      <c r="B132" s="819" t="s">
        <v>635</v>
      </c>
      <c r="C132" s="819"/>
      <c r="D132" s="819"/>
      <c r="E132" s="819"/>
      <c r="F132" s="819"/>
      <c r="G132" s="819"/>
      <c r="H132" s="819"/>
      <c r="I132" s="819" t="s">
        <v>85</v>
      </c>
      <c r="J132" s="819"/>
      <c r="K132" s="819"/>
      <c r="L132" s="819"/>
      <c r="M132" s="819"/>
      <c r="N132" s="819"/>
      <c r="O132" s="819"/>
      <c r="P132" s="819"/>
      <c r="Q132" s="819"/>
      <c r="R132" s="819"/>
      <c r="S132" s="819"/>
      <c r="T132" s="819" t="s">
        <v>86</v>
      </c>
      <c r="U132" s="819"/>
      <c r="V132" s="819"/>
      <c r="W132" s="819"/>
      <c r="X132" s="819"/>
      <c r="Y132" s="819"/>
      <c r="Z132" s="819"/>
      <c r="AA132" s="819"/>
      <c r="AB132" s="819"/>
      <c r="AC132" s="819"/>
      <c r="AD132" s="819"/>
      <c r="AE132" s="819"/>
      <c r="AF132" s="819"/>
      <c r="AG132" s="819"/>
      <c r="AH132" s="819"/>
      <c r="AI132" s="819"/>
      <c r="AJ132" s="819"/>
      <c r="AK132" s="819"/>
      <c r="AL132" s="819"/>
      <c r="AM132" s="819"/>
      <c r="AN132" s="819"/>
      <c r="AO132" s="819"/>
      <c r="AP132" s="819"/>
      <c r="AQ132" s="819"/>
      <c r="AR132" s="819"/>
      <c r="AS132" s="819"/>
      <c r="AT132" s="553" t="s">
        <v>87</v>
      </c>
      <c r="AU132" s="553"/>
      <c r="AV132" s="553"/>
      <c r="AW132" s="553"/>
      <c r="AX132" s="553"/>
      <c r="AY132" s="553"/>
      <c r="AZ132" s="553"/>
      <c r="BA132" s="553"/>
      <c r="BB132" s="553"/>
      <c r="BC132" s="553"/>
      <c r="BD132" s="553"/>
      <c r="BE132" s="553"/>
      <c r="BF132" s="553"/>
      <c r="BG132" s="553"/>
      <c r="BH132" s="154"/>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c r="CH132" s="155"/>
      <c r="CI132" s="156"/>
      <c r="CJ132" s="156"/>
      <c r="CK132" s="156"/>
    </row>
    <row r="133" spans="1:89" s="89" customFormat="1" ht="18.75" customHeight="1">
      <c r="B133" s="541" t="s">
        <v>18</v>
      </c>
      <c r="C133" s="541"/>
      <c r="D133" s="541"/>
      <c r="E133" s="541"/>
      <c r="F133" s="541"/>
      <c r="G133" s="541"/>
      <c r="H133" s="541"/>
      <c r="I133" s="541" t="s">
        <v>88</v>
      </c>
      <c r="J133" s="541"/>
      <c r="K133" s="541"/>
      <c r="L133" s="541"/>
      <c r="M133" s="541"/>
      <c r="N133" s="541"/>
      <c r="O133" s="541"/>
      <c r="P133" s="541"/>
      <c r="Q133" s="541"/>
      <c r="R133" s="541"/>
      <c r="S133" s="541"/>
      <c r="T133" s="541" t="s">
        <v>21</v>
      </c>
      <c r="U133" s="541"/>
      <c r="V133" s="541"/>
      <c r="W133" s="541"/>
      <c r="X133" s="541"/>
      <c r="Y133" s="541"/>
      <c r="Z133" s="541"/>
      <c r="AA133" s="541"/>
      <c r="AB133" s="541"/>
      <c r="AC133" s="541"/>
      <c r="AD133" s="541"/>
      <c r="AE133" s="541"/>
      <c r="AF133" s="541"/>
      <c r="AG133" s="541"/>
      <c r="AH133" s="541"/>
      <c r="AI133" s="541"/>
      <c r="AJ133" s="541"/>
      <c r="AK133" s="541"/>
      <c r="AL133" s="541"/>
      <c r="AM133" s="541"/>
      <c r="AN133" s="541"/>
      <c r="AO133" s="541"/>
      <c r="AP133" s="541"/>
      <c r="AQ133" s="541"/>
      <c r="AR133" s="541"/>
      <c r="AS133" s="541"/>
      <c r="AT133" s="532" t="s">
        <v>89</v>
      </c>
      <c r="AU133" s="532"/>
      <c r="AV133" s="532"/>
      <c r="AW133" s="532"/>
      <c r="AX133" s="532"/>
      <c r="AY133" s="532"/>
      <c r="AZ133" s="532"/>
      <c r="BA133" s="532"/>
      <c r="BB133" s="532"/>
      <c r="BC133" s="532"/>
      <c r="BD133" s="532"/>
      <c r="BE133" s="532"/>
      <c r="BF133" s="532"/>
      <c r="BG133" s="532"/>
      <c r="BH133" s="157"/>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9"/>
      <c r="CJ133" s="159"/>
      <c r="CK133" s="159"/>
    </row>
    <row r="134" spans="1:89" s="160" customFormat="1" ht="31.5" customHeight="1">
      <c r="B134" s="542"/>
      <c r="C134" s="543"/>
      <c r="D134" s="543"/>
      <c r="E134" s="543"/>
      <c r="F134" s="543"/>
      <c r="G134" s="543"/>
      <c r="H134" s="544"/>
      <c r="I134" s="545">
        <f>K107</f>
        <v>0</v>
      </c>
      <c r="J134" s="546"/>
      <c r="K134" s="546"/>
      <c r="L134" s="546"/>
      <c r="M134" s="546"/>
      <c r="N134" s="546"/>
      <c r="O134" s="546"/>
      <c r="P134" s="546"/>
      <c r="Q134" s="546"/>
      <c r="R134" s="546"/>
      <c r="S134" s="546"/>
      <c r="T134" s="545">
        <f>M109</f>
        <v>0</v>
      </c>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7">
        <f>AU107</f>
        <v>0</v>
      </c>
      <c r="AU134" s="548"/>
      <c r="AV134" s="548"/>
      <c r="AW134" s="548"/>
      <c r="AX134" s="548"/>
      <c r="AY134" s="548"/>
      <c r="AZ134" s="548"/>
      <c r="BA134" s="548"/>
      <c r="BB134" s="548"/>
      <c r="BC134" s="548"/>
      <c r="BD134" s="548"/>
      <c r="BE134" s="548"/>
      <c r="BF134" s="548"/>
      <c r="BG134" s="548"/>
      <c r="BH134" s="161"/>
      <c r="BN134" s="162"/>
      <c r="BO134" s="162"/>
      <c r="BP134" s="162"/>
      <c r="BQ134" s="162"/>
      <c r="BR134" s="162"/>
      <c r="BS134" s="162"/>
      <c r="BT134" s="162"/>
      <c r="BU134" s="162"/>
      <c r="BV134" s="162"/>
      <c r="BW134" s="162"/>
      <c r="BX134" s="162"/>
      <c r="BY134" s="162"/>
      <c r="BZ134" s="162"/>
      <c r="CA134" s="162"/>
      <c r="CB134" s="162"/>
      <c r="CC134" s="162"/>
      <c r="CD134" s="162"/>
      <c r="CE134" s="162"/>
      <c r="CF134" s="162"/>
      <c r="CG134" s="162"/>
      <c r="CH134" s="162"/>
      <c r="CI134" s="163"/>
      <c r="CJ134" s="163"/>
      <c r="CK134" s="163"/>
    </row>
    <row r="135" spans="1:89" s="39" customFormat="1" ht="26.25" customHeight="1">
      <c r="B135" s="549" t="s">
        <v>479</v>
      </c>
      <c r="C135" s="549"/>
      <c r="D135" s="549"/>
      <c r="E135" s="549"/>
      <c r="F135" s="549"/>
      <c r="G135" s="549"/>
      <c r="H135" s="549"/>
      <c r="I135" s="550" t="s">
        <v>90</v>
      </c>
      <c r="J135" s="550"/>
      <c r="K135" s="550"/>
      <c r="L135" s="550"/>
      <c r="M135" s="550"/>
      <c r="N135" s="550"/>
      <c r="O135" s="550"/>
      <c r="P135" s="550"/>
      <c r="Q135" s="550"/>
      <c r="R135" s="550"/>
      <c r="S135" s="550"/>
      <c r="T135" s="550"/>
      <c r="U135" s="550"/>
      <c r="V135" s="550"/>
      <c r="W135" s="550"/>
      <c r="X135" s="551" t="s">
        <v>91</v>
      </c>
      <c r="Y135" s="552"/>
      <c r="Z135" s="552"/>
      <c r="AA135" s="552"/>
      <c r="AB135" s="552"/>
      <c r="AC135" s="552"/>
      <c r="AD135" s="552"/>
      <c r="AE135" s="552"/>
      <c r="AF135" s="552"/>
      <c r="AG135" s="552"/>
      <c r="AH135" s="552"/>
      <c r="AI135" s="552"/>
      <c r="AJ135" s="552"/>
      <c r="AK135" s="552"/>
      <c r="AL135" s="552"/>
      <c r="AM135" s="552"/>
      <c r="AN135" s="552"/>
      <c r="AO135" s="552"/>
      <c r="AP135" s="552"/>
      <c r="AQ135" s="552"/>
      <c r="AR135" s="552"/>
      <c r="AS135" s="552"/>
      <c r="AT135" s="553" t="s">
        <v>92</v>
      </c>
      <c r="AU135" s="553"/>
      <c r="AV135" s="553"/>
      <c r="AW135" s="553"/>
      <c r="AX135" s="553"/>
      <c r="AY135" s="553"/>
      <c r="AZ135" s="553"/>
      <c r="BA135" s="553"/>
      <c r="BB135" s="553"/>
      <c r="BC135" s="553"/>
      <c r="BD135" s="553"/>
      <c r="BE135" s="553"/>
      <c r="BF135" s="553"/>
      <c r="BG135" s="553"/>
      <c r="BH135" s="154"/>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38"/>
      <c r="CJ135" s="38"/>
      <c r="CK135" s="38"/>
    </row>
    <row r="136" spans="1:89" s="96" customFormat="1" ht="13.5" customHeight="1">
      <c r="A136" s="177" t="s">
        <v>209</v>
      </c>
      <c r="B136" s="526" t="s">
        <v>93</v>
      </c>
      <c r="C136" s="526"/>
      <c r="D136" s="526"/>
      <c r="E136" s="526"/>
      <c r="F136" s="526"/>
      <c r="G136" s="526"/>
      <c r="H136" s="526"/>
      <c r="I136" s="527" t="s">
        <v>20</v>
      </c>
      <c r="J136" s="528"/>
      <c r="K136" s="528"/>
      <c r="L136" s="528"/>
      <c r="M136" s="528"/>
      <c r="N136" s="528"/>
      <c r="O136" s="528"/>
      <c r="P136" s="528"/>
      <c r="Q136" s="528"/>
      <c r="R136" s="528"/>
      <c r="S136" s="528"/>
      <c r="T136" s="528"/>
      <c r="U136" s="528"/>
      <c r="V136" s="528"/>
      <c r="W136" s="529"/>
      <c r="X136" s="530" t="s">
        <v>94</v>
      </c>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2" t="s">
        <v>95</v>
      </c>
      <c r="AU136" s="532"/>
      <c r="AV136" s="532"/>
      <c r="AW136" s="532"/>
      <c r="AX136" s="532"/>
      <c r="AY136" s="532"/>
      <c r="AZ136" s="532"/>
      <c r="BA136" s="532"/>
      <c r="BB136" s="532"/>
      <c r="BC136" s="532"/>
      <c r="BD136" s="532"/>
      <c r="BE136" s="532"/>
      <c r="BF136" s="532"/>
      <c r="BG136" s="532"/>
      <c r="BH136" s="164"/>
      <c r="BN136" s="165"/>
      <c r="BO136" s="165"/>
      <c r="BP136" s="165"/>
      <c r="BQ136" s="165"/>
      <c r="BR136" s="165"/>
      <c r="BS136" s="165"/>
      <c r="BT136" s="165"/>
      <c r="BU136" s="165"/>
      <c r="BV136" s="165"/>
      <c r="BW136" s="165"/>
      <c r="BX136" s="165"/>
      <c r="BY136" s="165"/>
      <c r="BZ136" s="165"/>
      <c r="CA136" s="165"/>
      <c r="CB136" s="165"/>
      <c r="CC136" s="165"/>
      <c r="CD136" s="165"/>
      <c r="CE136" s="165"/>
      <c r="CF136" s="165"/>
      <c r="CG136" s="165"/>
      <c r="CH136" s="165"/>
      <c r="CI136" s="31"/>
      <c r="CJ136" s="31"/>
      <c r="CK136" s="31"/>
    </row>
    <row r="137" spans="1:89" s="138" customFormat="1" ht="28.5" customHeight="1">
      <c r="A137" s="176" t="s">
        <v>208</v>
      </c>
      <c r="B137" s="533"/>
      <c r="C137" s="534"/>
      <c r="D137" s="534"/>
      <c r="E137" s="534"/>
      <c r="F137" s="534"/>
      <c r="G137" s="534"/>
      <c r="H137" s="534"/>
      <c r="I137" s="535"/>
      <c r="J137" s="535"/>
      <c r="K137" s="535"/>
      <c r="L137" s="535"/>
      <c r="M137" s="535"/>
      <c r="N137" s="535"/>
      <c r="O137" s="535"/>
      <c r="P137" s="535"/>
      <c r="Q137" s="535"/>
      <c r="R137" s="535"/>
      <c r="S137" s="535"/>
      <c r="T137" s="535"/>
      <c r="U137" s="535"/>
      <c r="V137" s="535"/>
      <c r="W137" s="535"/>
      <c r="X137" s="536" t="s">
        <v>642</v>
      </c>
      <c r="Y137" s="537"/>
      <c r="Z137" s="537"/>
      <c r="AA137" s="537"/>
      <c r="AB137" s="537"/>
      <c r="AC137" s="537"/>
      <c r="AD137" s="537"/>
      <c r="AE137" s="537"/>
      <c r="AF137" s="537"/>
      <c r="AG137" s="537"/>
      <c r="AH137" s="537"/>
      <c r="AI137" s="537"/>
      <c r="AJ137" s="537"/>
      <c r="AK137" s="537"/>
      <c r="AL137" s="537"/>
      <c r="AM137" s="537"/>
      <c r="AN137" s="537"/>
      <c r="AO137" s="537"/>
      <c r="AP137" s="537"/>
      <c r="AQ137" s="537"/>
      <c r="AR137" s="537"/>
      <c r="AS137" s="537"/>
      <c r="AT137" s="538"/>
      <c r="AU137" s="539"/>
      <c r="AV137" s="539"/>
      <c r="AW137" s="539"/>
      <c r="AX137" s="539"/>
      <c r="AY137" s="539"/>
      <c r="AZ137" s="539"/>
      <c r="BA137" s="539"/>
      <c r="BB137" s="539"/>
      <c r="BC137" s="539"/>
      <c r="BD137" s="539"/>
      <c r="BE137" s="539"/>
      <c r="BF137" s="539"/>
      <c r="BG137" s="539"/>
      <c r="BH137" s="332" t="s">
        <v>225</v>
      </c>
    </row>
    <row r="138" spans="1:89" s="166" customFormat="1" ht="40.5" customHeight="1" thickBot="1">
      <c r="B138" s="540" t="s">
        <v>636</v>
      </c>
      <c r="C138" s="540"/>
      <c r="D138" s="540"/>
      <c r="E138" s="540"/>
      <c r="F138" s="540"/>
      <c r="G138" s="540"/>
      <c r="H138" s="540"/>
      <c r="I138" s="540"/>
      <c r="J138" s="540"/>
      <c r="K138" s="540"/>
      <c r="L138" s="540"/>
      <c r="M138" s="540"/>
      <c r="N138" s="540"/>
      <c r="O138" s="540"/>
      <c r="P138" s="540"/>
      <c r="Q138" s="540"/>
      <c r="R138" s="540"/>
      <c r="S138" s="540"/>
      <c r="T138" s="540"/>
      <c r="U138" s="540"/>
      <c r="V138" s="540"/>
      <c r="W138" s="540"/>
      <c r="X138" s="540"/>
      <c r="Y138" s="540"/>
      <c r="Z138" s="540"/>
      <c r="AA138" s="540"/>
      <c r="AB138" s="540"/>
      <c r="AC138" s="540"/>
      <c r="AD138" s="540"/>
      <c r="AE138" s="540"/>
      <c r="AF138" s="540"/>
      <c r="AG138" s="540"/>
      <c r="AH138" s="540"/>
      <c r="AI138" s="540"/>
      <c r="AJ138" s="540"/>
      <c r="AK138" s="540"/>
      <c r="AL138" s="540"/>
      <c r="AM138" s="540"/>
      <c r="AN138" s="540"/>
      <c r="AO138" s="540"/>
      <c r="AP138" s="540"/>
      <c r="AQ138" s="540"/>
      <c r="AR138" s="540"/>
      <c r="AS138" s="540"/>
      <c r="AT138" s="540"/>
      <c r="AU138" s="540"/>
      <c r="AV138" s="540"/>
      <c r="AW138" s="540"/>
      <c r="AX138" s="540"/>
      <c r="AY138" s="540"/>
      <c r="AZ138" s="540"/>
      <c r="BA138" s="540"/>
      <c r="BB138" s="540"/>
      <c r="BC138" s="540"/>
      <c r="BD138" s="540"/>
      <c r="BE138" s="540"/>
      <c r="BF138" s="540"/>
      <c r="BG138" s="540"/>
      <c r="BH138" s="331"/>
    </row>
    <row r="139" spans="1:89" s="155" customFormat="1" ht="25.5" customHeight="1">
      <c r="A139" s="167"/>
      <c r="B139" s="860" t="s">
        <v>96</v>
      </c>
      <c r="C139" s="858"/>
      <c r="D139" s="858"/>
      <c r="E139" s="858"/>
      <c r="F139" s="858"/>
      <c r="G139" s="858"/>
      <c r="H139" s="858"/>
      <c r="I139" s="858" t="s">
        <v>85</v>
      </c>
      <c r="J139" s="858"/>
      <c r="K139" s="858"/>
      <c r="L139" s="858"/>
      <c r="M139" s="858"/>
      <c r="N139" s="858"/>
      <c r="O139" s="858"/>
      <c r="P139" s="858"/>
      <c r="Q139" s="858"/>
      <c r="R139" s="858"/>
      <c r="S139" s="858"/>
      <c r="T139" s="858"/>
      <c r="U139" s="858"/>
      <c r="V139" s="858"/>
      <c r="W139" s="858"/>
      <c r="X139" s="858"/>
      <c r="Y139" s="858" t="s">
        <v>230</v>
      </c>
      <c r="Z139" s="858"/>
      <c r="AA139" s="858"/>
      <c r="AB139" s="858"/>
      <c r="AC139" s="858"/>
      <c r="AD139" s="858"/>
      <c r="AE139" s="858"/>
      <c r="AF139" s="858" t="s">
        <v>228</v>
      </c>
      <c r="AG139" s="858"/>
      <c r="AH139" s="858"/>
      <c r="AI139" s="858"/>
      <c r="AJ139" s="858"/>
      <c r="AK139" s="858"/>
      <c r="AL139" s="858"/>
      <c r="AM139" s="861" t="s">
        <v>637</v>
      </c>
      <c r="AN139" s="850"/>
      <c r="AO139" s="850"/>
      <c r="AP139" s="850"/>
      <c r="AQ139" s="850"/>
      <c r="AR139" s="850"/>
      <c r="AS139" s="850"/>
      <c r="AT139" s="850"/>
      <c r="AU139" s="850"/>
      <c r="AV139" s="850"/>
      <c r="AW139" s="850"/>
      <c r="AX139" s="849" t="s">
        <v>221</v>
      </c>
      <c r="AY139" s="850"/>
      <c r="AZ139" s="851"/>
      <c r="BA139" s="858" t="s">
        <v>97</v>
      </c>
      <c r="BB139" s="858"/>
      <c r="BC139" s="858"/>
      <c r="BD139" s="858"/>
      <c r="BE139" s="858"/>
      <c r="BF139" s="858"/>
      <c r="BG139" s="859"/>
      <c r="BH139" s="333"/>
    </row>
    <row r="140" spans="1:89" s="158" customFormat="1" ht="18.75" customHeight="1">
      <c r="B140" s="852" t="s">
        <v>18</v>
      </c>
      <c r="C140" s="853"/>
      <c r="D140" s="853"/>
      <c r="E140" s="853"/>
      <c r="F140" s="853"/>
      <c r="G140" s="853"/>
      <c r="H140" s="853"/>
      <c r="I140" s="853" t="s">
        <v>84</v>
      </c>
      <c r="J140" s="853"/>
      <c r="K140" s="853"/>
      <c r="L140" s="853"/>
      <c r="M140" s="853"/>
      <c r="N140" s="853"/>
      <c r="O140" s="853"/>
      <c r="P140" s="853"/>
      <c r="Q140" s="853"/>
      <c r="R140" s="853"/>
      <c r="S140" s="853"/>
      <c r="T140" s="853"/>
      <c r="U140" s="853"/>
      <c r="V140" s="853"/>
      <c r="W140" s="853"/>
      <c r="X140" s="853"/>
      <c r="Y140" s="853" t="s">
        <v>231</v>
      </c>
      <c r="Z140" s="853"/>
      <c r="AA140" s="853"/>
      <c r="AB140" s="853"/>
      <c r="AC140" s="853"/>
      <c r="AD140" s="853"/>
      <c r="AE140" s="853"/>
      <c r="AF140" s="853" t="s">
        <v>229</v>
      </c>
      <c r="AG140" s="853"/>
      <c r="AH140" s="853"/>
      <c r="AI140" s="853"/>
      <c r="AJ140" s="853"/>
      <c r="AK140" s="853"/>
      <c r="AL140" s="853"/>
      <c r="AM140" s="855" t="s">
        <v>98</v>
      </c>
      <c r="AN140" s="856"/>
      <c r="AO140" s="856"/>
      <c r="AP140" s="856"/>
      <c r="AQ140" s="856"/>
      <c r="AR140" s="856"/>
      <c r="AS140" s="856"/>
      <c r="AT140" s="856"/>
      <c r="AU140" s="856"/>
      <c r="AV140" s="856"/>
      <c r="AW140" s="856"/>
      <c r="AX140" s="856" t="s">
        <v>222</v>
      </c>
      <c r="AY140" s="856"/>
      <c r="AZ140" s="857"/>
      <c r="BA140" s="853" t="s">
        <v>99</v>
      </c>
      <c r="BB140" s="853"/>
      <c r="BC140" s="853"/>
      <c r="BD140" s="853"/>
      <c r="BE140" s="853"/>
      <c r="BF140" s="853"/>
      <c r="BG140" s="854"/>
      <c r="BH140" s="334"/>
    </row>
    <row r="141" spans="1:89" s="166" customFormat="1" ht="23.25" customHeight="1">
      <c r="B141" s="887"/>
      <c r="C141" s="888"/>
      <c r="D141" s="888"/>
      <c r="E141" s="888"/>
      <c r="F141" s="888"/>
      <c r="G141" s="888"/>
      <c r="H141" s="888"/>
      <c r="I141" s="888"/>
      <c r="J141" s="888"/>
      <c r="K141" s="888"/>
      <c r="L141" s="888"/>
      <c r="M141" s="888"/>
      <c r="N141" s="888"/>
      <c r="O141" s="888"/>
      <c r="P141" s="888"/>
      <c r="Q141" s="888"/>
      <c r="R141" s="888"/>
      <c r="S141" s="888"/>
      <c r="T141" s="888"/>
      <c r="U141" s="888"/>
      <c r="V141" s="888"/>
      <c r="W141" s="888"/>
      <c r="X141" s="888"/>
      <c r="Y141" s="889"/>
      <c r="Z141" s="890"/>
      <c r="AA141" s="890"/>
      <c r="AB141" s="890"/>
      <c r="AC141" s="890"/>
      <c r="AD141" s="890"/>
      <c r="AE141" s="891"/>
      <c r="AF141" s="892"/>
      <c r="AG141" s="892"/>
      <c r="AH141" s="892"/>
      <c r="AI141" s="892"/>
      <c r="AJ141" s="892"/>
      <c r="AK141" s="892"/>
      <c r="AL141" s="892"/>
      <c r="AM141" s="894"/>
      <c r="AN141" s="895"/>
      <c r="AO141" s="895"/>
      <c r="AP141" s="895"/>
      <c r="AQ141" s="895"/>
      <c r="AR141" s="895"/>
      <c r="AS141" s="895"/>
      <c r="AT141" s="895"/>
      <c r="AU141" s="895"/>
      <c r="AV141" s="895"/>
      <c r="AW141" s="895"/>
      <c r="AX141" s="895"/>
      <c r="AY141" s="895"/>
      <c r="AZ141" s="896"/>
      <c r="BA141" s="892"/>
      <c r="BB141" s="892"/>
      <c r="BC141" s="892"/>
      <c r="BD141" s="892"/>
      <c r="BE141" s="892"/>
      <c r="BF141" s="892"/>
      <c r="BG141" s="893"/>
      <c r="BH141" s="331" t="s">
        <v>223</v>
      </c>
    </row>
    <row r="142" spans="1:89" s="166" customFormat="1" ht="23.25" customHeight="1" thickBot="1">
      <c r="B142" s="897"/>
      <c r="C142" s="898"/>
      <c r="D142" s="898"/>
      <c r="E142" s="898"/>
      <c r="F142" s="898"/>
      <c r="G142" s="898"/>
      <c r="H142" s="898"/>
      <c r="I142" s="898"/>
      <c r="J142" s="898"/>
      <c r="K142" s="898"/>
      <c r="L142" s="898"/>
      <c r="M142" s="898"/>
      <c r="N142" s="898"/>
      <c r="O142" s="898"/>
      <c r="P142" s="898"/>
      <c r="Q142" s="898"/>
      <c r="R142" s="898"/>
      <c r="S142" s="898"/>
      <c r="T142" s="898"/>
      <c r="U142" s="898"/>
      <c r="V142" s="898"/>
      <c r="W142" s="898"/>
      <c r="X142" s="898"/>
      <c r="Y142" s="899"/>
      <c r="Z142" s="898"/>
      <c r="AA142" s="898"/>
      <c r="AB142" s="898"/>
      <c r="AC142" s="898"/>
      <c r="AD142" s="898"/>
      <c r="AE142" s="898"/>
      <c r="AF142" s="900"/>
      <c r="AG142" s="900"/>
      <c r="AH142" s="900"/>
      <c r="AI142" s="900"/>
      <c r="AJ142" s="900"/>
      <c r="AK142" s="900"/>
      <c r="AL142" s="900"/>
      <c r="AM142" s="902"/>
      <c r="AN142" s="903"/>
      <c r="AO142" s="903"/>
      <c r="AP142" s="903"/>
      <c r="AQ142" s="903"/>
      <c r="AR142" s="903"/>
      <c r="AS142" s="903"/>
      <c r="AT142" s="903"/>
      <c r="AU142" s="903"/>
      <c r="AV142" s="903"/>
      <c r="AW142" s="903"/>
      <c r="AX142" s="903"/>
      <c r="AY142" s="903"/>
      <c r="AZ142" s="904"/>
      <c r="BA142" s="900"/>
      <c r="BB142" s="900"/>
      <c r="BC142" s="900"/>
      <c r="BD142" s="900"/>
      <c r="BE142" s="900"/>
      <c r="BF142" s="900"/>
      <c r="BG142" s="901"/>
      <c r="BH142" s="331" t="s">
        <v>224</v>
      </c>
    </row>
    <row r="143" spans="1:89" s="166" customFormat="1" ht="11.25" customHeight="1" thickBot="1">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19"/>
      <c r="AG143" s="319"/>
      <c r="AH143" s="319"/>
      <c r="AI143" s="319"/>
      <c r="AJ143" s="319"/>
      <c r="AK143" s="319"/>
      <c r="AL143" s="319"/>
      <c r="AM143" s="319"/>
      <c r="AN143" s="319"/>
      <c r="AO143" s="319"/>
      <c r="AP143" s="319"/>
      <c r="AQ143" s="319"/>
      <c r="AR143" s="319"/>
      <c r="AS143" s="319"/>
      <c r="AT143" s="319"/>
      <c r="AU143" s="319"/>
      <c r="AV143" s="319"/>
      <c r="AW143" s="319"/>
      <c r="AX143" s="319"/>
      <c r="AY143" s="319"/>
      <c r="AZ143" s="319"/>
      <c r="BA143" s="319"/>
      <c r="BB143" s="319"/>
      <c r="BC143" s="319"/>
      <c r="BD143" s="319"/>
      <c r="BE143" s="319"/>
      <c r="BF143" s="319"/>
      <c r="BG143" s="319"/>
      <c r="BH143" s="319"/>
    </row>
    <row r="144" spans="1:89" s="166" customFormat="1" ht="42.75" customHeight="1">
      <c r="B144" s="491" t="s">
        <v>638</v>
      </c>
      <c r="C144" s="491"/>
      <c r="D144" s="491"/>
      <c r="E144" s="491"/>
      <c r="F144" s="491"/>
      <c r="G144" s="491"/>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336"/>
      <c r="AE144" s="521" t="s">
        <v>687</v>
      </c>
      <c r="AF144" s="522"/>
      <c r="AG144" s="522"/>
      <c r="AH144" s="522"/>
      <c r="AI144" s="522"/>
      <c r="AJ144" s="522"/>
      <c r="AK144" s="522"/>
      <c r="AL144" s="522"/>
      <c r="AM144" s="522"/>
      <c r="AN144" s="522"/>
      <c r="AO144" s="522"/>
      <c r="AP144" s="522"/>
      <c r="AQ144" s="522"/>
      <c r="AR144" s="522"/>
      <c r="AS144" s="522"/>
      <c r="AT144" s="522"/>
      <c r="AU144" s="522"/>
      <c r="AV144" s="522"/>
      <c r="AW144" s="522"/>
      <c r="AX144" s="522"/>
      <c r="AY144" s="522"/>
      <c r="AZ144" s="522"/>
      <c r="BA144" s="522"/>
      <c r="BB144" s="523">
        <f>+AL113</f>
        <v>0</v>
      </c>
      <c r="BC144" s="524"/>
      <c r="BD144" s="524"/>
      <c r="BE144" s="524"/>
      <c r="BF144" s="524"/>
      <c r="BG144" s="525"/>
      <c r="BH144" s="319"/>
    </row>
    <row r="145" spans="2:70" s="166" customFormat="1" ht="39.75" customHeight="1">
      <c r="B145" s="499" t="s">
        <v>436</v>
      </c>
      <c r="C145" s="500"/>
      <c r="D145" s="500"/>
      <c r="E145" s="500"/>
      <c r="F145" s="500"/>
      <c r="G145" s="500"/>
      <c r="H145" s="500"/>
      <c r="I145" s="500"/>
      <c r="J145" s="500"/>
      <c r="K145" s="500"/>
      <c r="L145" s="500"/>
      <c r="M145" s="500"/>
      <c r="N145" s="500"/>
      <c r="O145" s="500"/>
      <c r="P145" s="500"/>
      <c r="Q145" s="501"/>
      <c r="R145" s="502"/>
      <c r="S145" s="503"/>
      <c r="T145" s="503"/>
      <c r="U145" s="503"/>
      <c r="V145" s="503"/>
      <c r="W145" s="503"/>
      <c r="X145" s="503"/>
      <c r="Y145" s="503"/>
      <c r="Z145" s="503"/>
      <c r="AA145" s="503"/>
      <c r="AB145" s="503"/>
      <c r="AC145" s="503"/>
      <c r="AD145" s="503"/>
      <c r="AE145" s="504"/>
      <c r="AF145" s="504"/>
      <c r="AG145" s="504"/>
      <c r="AH145" s="504"/>
      <c r="AI145" s="504"/>
      <c r="AJ145" s="504"/>
      <c r="AK145" s="504"/>
      <c r="AL145" s="504"/>
      <c r="AM145" s="505" t="s">
        <v>201</v>
      </c>
      <c r="AN145" s="506"/>
      <c r="AO145" s="506"/>
      <c r="AP145" s="506"/>
      <c r="AQ145" s="506"/>
      <c r="AR145" s="506"/>
      <c r="AS145" s="506"/>
      <c r="AT145" s="506"/>
      <c r="AU145" s="506"/>
      <c r="AV145" s="507"/>
      <c r="AW145" s="508"/>
      <c r="AX145" s="509"/>
      <c r="AY145" s="509"/>
      <c r="AZ145" s="509"/>
      <c r="BA145" s="509"/>
      <c r="BB145" s="509"/>
      <c r="BC145" s="509"/>
      <c r="BD145" s="509"/>
      <c r="BE145" s="509"/>
      <c r="BF145" s="509"/>
      <c r="BG145" s="510"/>
      <c r="BH145" s="319"/>
    </row>
    <row r="146" spans="2:70" s="166" customFormat="1" ht="39.75" customHeight="1">
      <c r="B146" s="511" t="s">
        <v>202</v>
      </c>
      <c r="C146" s="511"/>
      <c r="D146" s="511"/>
      <c r="E146" s="511"/>
      <c r="F146" s="511"/>
      <c r="G146" s="511"/>
      <c r="H146" s="511"/>
      <c r="I146" s="499"/>
      <c r="J146" s="512"/>
      <c r="K146" s="503"/>
      <c r="L146" s="503"/>
      <c r="M146" s="503"/>
      <c r="N146" s="503"/>
      <c r="O146" s="503"/>
      <c r="P146" s="503"/>
      <c r="Q146" s="503"/>
      <c r="R146" s="503"/>
      <c r="S146" s="503"/>
      <c r="T146" s="503"/>
      <c r="U146" s="503"/>
      <c r="V146" s="503"/>
      <c r="W146" s="503"/>
      <c r="X146" s="503"/>
      <c r="Y146" s="503"/>
      <c r="Z146" s="503"/>
      <c r="AA146" s="503"/>
      <c r="AB146" s="503"/>
      <c r="AC146" s="503"/>
      <c r="AD146" s="503"/>
      <c r="AE146" s="503"/>
      <c r="AF146" s="503"/>
      <c r="AG146" s="503"/>
      <c r="AH146" s="503"/>
      <c r="AI146" s="503"/>
      <c r="AJ146" s="503"/>
      <c r="AK146" s="503"/>
      <c r="AL146" s="503"/>
      <c r="AM146" s="513" t="s">
        <v>203</v>
      </c>
      <c r="AN146" s="514"/>
      <c r="AO146" s="514"/>
      <c r="AP146" s="514"/>
      <c r="AQ146" s="514"/>
      <c r="AR146" s="514"/>
      <c r="AS146" s="514"/>
      <c r="AT146" s="514"/>
      <c r="AU146" s="514"/>
      <c r="AV146" s="515"/>
      <c r="AW146" s="516"/>
      <c r="AX146" s="517"/>
      <c r="AY146" s="517"/>
      <c r="AZ146" s="517"/>
      <c r="BA146" s="517"/>
      <c r="BB146" s="517"/>
      <c r="BC146" s="517"/>
      <c r="BD146" s="517"/>
      <c r="BE146" s="517"/>
      <c r="BF146" s="517"/>
      <c r="BG146" s="518"/>
      <c r="BH146" s="319"/>
    </row>
    <row r="147" spans="2:70" s="166" customFormat="1" ht="25.5" hidden="1" customHeight="1">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row>
    <row r="148" spans="2:70" s="166" customFormat="1" ht="18" hidden="1" customHeight="1">
      <c r="X148" s="169"/>
      <c r="Y148" s="170"/>
    </row>
    <row r="149" spans="2:70" ht="71.099999999999994" hidden="1" customHeight="1">
      <c r="B149" s="492"/>
      <c r="C149" s="493"/>
      <c r="D149" s="493"/>
      <c r="E149" s="493"/>
      <c r="F149" s="493"/>
      <c r="G149" s="493"/>
      <c r="H149" s="493"/>
      <c r="I149" s="493"/>
      <c r="J149" s="493"/>
      <c r="K149" s="493"/>
      <c r="L149" s="493"/>
      <c r="M149" s="493"/>
      <c r="N149" s="493"/>
      <c r="O149" s="493"/>
      <c r="P149" s="493"/>
      <c r="Q149" s="493"/>
      <c r="R149" s="493"/>
      <c r="S149" s="493"/>
      <c r="T149" s="493"/>
      <c r="U149" s="493"/>
      <c r="V149" s="493"/>
      <c r="W149" s="493"/>
      <c r="X149" s="493"/>
      <c r="Y149" s="493"/>
      <c r="Z149" s="493"/>
      <c r="AA149" s="493"/>
      <c r="AB149" s="493"/>
      <c r="AC149" s="493"/>
      <c r="AD149" s="493"/>
      <c r="AE149" s="493"/>
      <c r="AF149" s="493"/>
      <c r="AG149" s="493"/>
      <c r="AH149" s="493"/>
      <c r="AI149" s="493"/>
      <c r="AJ149" s="493"/>
      <c r="AK149" s="493"/>
      <c r="AL149" s="493"/>
      <c r="AM149" s="493"/>
      <c r="AN149" s="493"/>
      <c r="AO149" s="493"/>
      <c r="AP149" s="493"/>
      <c r="AQ149" s="493"/>
      <c r="AR149" s="493"/>
      <c r="AS149" s="493"/>
      <c r="AT149" s="493"/>
      <c r="AU149" s="493"/>
      <c r="AV149" s="493"/>
      <c r="AW149" s="493"/>
      <c r="AX149" s="493"/>
      <c r="AY149" s="493"/>
      <c r="AZ149" s="493"/>
      <c r="BA149" s="493"/>
      <c r="BB149" s="493"/>
      <c r="BC149" s="493"/>
      <c r="BD149" s="493"/>
      <c r="BE149" s="493"/>
      <c r="BF149" s="493"/>
      <c r="BG149" s="493"/>
      <c r="BH149" s="493"/>
      <c r="BI149" s="493"/>
      <c r="BJ149" s="493"/>
    </row>
    <row r="150" spans="2:70" ht="0.75" customHeight="1">
      <c r="B150" s="171"/>
      <c r="C150" s="37"/>
      <c r="D150" s="37"/>
      <c r="E150" s="37"/>
      <c r="M150" s="37"/>
    </row>
    <row r="151" spans="2:70" s="206" customFormat="1" ht="51.75" hidden="1" customHeight="1">
      <c r="B151" s="519" t="s">
        <v>276</v>
      </c>
      <c r="C151" s="519"/>
      <c r="D151" s="519"/>
      <c r="E151" s="519"/>
      <c r="F151" s="519"/>
      <c r="G151" s="519"/>
      <c r="H151" s="519"/>
      <c r="I151" s="519"/>
      <c r="J151" s="519"/>
      <c r="K151" s="519"/>
      <c r="L151" s="519"/>
      <c r="M151" s="519"/>
      <c r="N151" s="519"/>
      <c r="O151" s="519"/>
      <c r="P151" s="519"/>
      <c r="Q151" s="519"/>
      <c r="R151" s="519"/>
      <c r="S151" s="519"/>
      <c r="T151" s="519"/>
      <c r="U151" s="519"/>
      <c r="V151" s="519"/>
      <c r="W151" s="519"/>
      <c r="X151" s="519"/>
      <c r="Y151" s="519"/>
      <c r="Z151" s="519"/>
      <c r="AA151" s="519"/>
      <c r="AB151" s="519"/>
      <c r="AC151" s="519"/>
      <c r="AD151" s="519"/>
      <c r="AE151" s="519"/>
      <c r="AF151" s="519"/>
      <c r="AG151" s="519"/>
      <c r="AH151" s="519"/>
      <c r="AI151" s="519"/>
      <c r="AJ151" s="519"/>
      <c r="AK151" s="519"/>
      <c r="AL151" s="519"/>
      <c r="AM151" s="519"/>
      <c r="AN151" s="519"/>
      <c r="AO151" s="519"/>
      <c r="AP151" s="519"/>
      <c r="AQ151" s="519"/>
      <c r="AR151" s="519"/>
      <c r="AS151" s="519"/>
      <c r="AT151" s="519"/>
      <c r="AU151" s="519"/>
      <c r="AV151" s="519"/>
      <c r="AW151" s="519"/>
      <c r="AX151" s="519"/>
      <c r="AY151" s="519"/>
      <c r="AZ151" s="519"/>
      <c r="BA151" s="519"/>
      <c r="BB151" s="519"/>
      <c r="BC151" s="519"/>
      <c r="BD151" s="519"/>
      <c r="BE151" s="519"/>
      <c r="BF151" s="519"/>
      <c r="BG151" s="519"/>
      <c r="BI151" s="172"/>
      <c r="BJ151" s="172"/>
    </row>
    <row r="152" spans="2:70" s="204" customFormat="1" ht="55.5" hidden="1" customHeight="1">
      <c r="B152" s="520" t="s">
        <v>259</v>
      </c>
      <c r="C152" s="520"/>
      <c r="D152" s="520"/>
      <c r="E152" s="520"/>
      <c r="F152" s="520"/>
      <c r="G152" s="520"/>
      <c r="H152" s="520"/>
      <c r="I152" s="520"/>
      <c r="J152" s="520"/>
      <c r="K152" s="520"/>
      <c r="L152" s="520"/>
      <c r="M152" s="520"/>
      <c r="N152" s="520"/>
      <c r="O152" s="520"/>
      <c r="P152" s="520"/>
      <c r="Q152" s="520"/>
      <c r="R152" s="520"/>
      <c r="S152" s="520"/>
      <c r="T152" s="520"/>
      <c r="U152" s="520"/>
      <c r="V152" s="520"/>
      <c r="W152" s="520"/>
      <c r="X152" s="520"/>
      <c r="Y152" s="520"/>
      <c r="Z152" s="520"/>
      <c r="AA152" s="520"/>
      <c r="AB152" s="520"/>
      <c r="AC152" s="520"/>
      <c r="AD152" s="520"/>
      <c r="AE152" s="520"/>
      <c r="AF152" s="520"/>
      <c r="AG152" s="520"/>
      <c r="AH152" s="520"/>
      <c r="AI152" s="520"/>
      <c r="AJ152" s="520"/>
      <c r="AK152" s="520"/>
      <c r="AL152" s="520"/>
      <c r="AM152" s="520"/>
      <c r="AN152" s="520"/>
      <c r="AO152" s="520"/>
      <c r="AP152" s="520"/>
      <c r="AQ152" s="520"/>
      <c r="AR152" s="520"/>
      <c r="AS152" s="520"/>
      <c r="AT152" s="520"/>
      <c r="AU152" s="520"/>
      <c r="AV152" s="520"/>
      <c r="AW152" s="520"/>
      <c r="AX152" s="520"/>
      <c r="AY152" s="520"/>
      <c r="AZ152" s="520"/>
      <c r="BA152" s="520"/>
      <c r="BB152" s="520"/>
      <c r="BC152" s="520"/>
      <c r="BD152" s="520"/>
      <c r="BE152" s="520"/>
      <c r="BF152" s="520"/>
      <c r="BG152" s="520"/>
      <c r="BI152" s="185"/>
      <c r="BJ152" s="185"/>
    </row>
    <row r="153" spans="2:70" s="145" customFormat="1" ht="17.25" hidden="1" customHeight="1">
      <c r="B153" s="184"/>
      <c r="C153" s="494" t="s">
        <v>275</v>
      </c>
      <c r="D153" s="495"/>
      <c r="E153" s="495"/>
      <c r="F153" s="495"/>
      <c r="G153" s="495"/>
      <c r="H153" s="495"/>
      <c r="I153" s="495"/>
      <c r="J153" s="495"/>
      <c r="K153" s="495"/>
      <c r="L153" s="495"/>
      <c r="M153" s="495"/>
      <c r="N153" s="495"/>
      <c r="O153" s="495"/>
      <c r="P153" s="495"/>
      <c r="Q153" s="495"/>
      <c r="R153" s="495"/>
      <c r="S153" s="495"/>
      <c r="T153" s="495"/>
      <c r="U153" s="495"/>
      <c r="V153" s="495"/>
      <c r="W153" s="495"/>
      <c r="X153" s="495"/>
      <c r="Y153" s="495"/>
      <c r="Z153" s="495"/>
      <c r="AA153" s="495"/>
      <c r="AB153" s="495"/>
      <c r="AC153" s="495"/>
      <c r="AD153" s="495"/>
      <c r="AE153" s="495"/>
      <c r="AF153" s="495"/>
      <c r="AG153" s="495"/>
      <c r="AH153" s="495"/>
      <c r="AI153" s="495"/>
      <c r="AJ153" s="495"/>
      <c r="AK153" s="495"/>
      <c r="AL153" s="495"/>
      <c r="AM153" s="495"/>
      <c r="AN153" s="495"/>
      <c r="AO153" s="495"/>
      <c r="AP153" s="495"/>
      <c r="AQ153" s="495"/>
      <c r="AR153" s="495"/>
      <c r="AS153" s="495"/>
      <c r="AT153" s="495"/>
      <c r="AU153" s="495"/>
      <c r="AV153" s="495"/>
      <c r="AW153" s="495"/>
      <c r="AX153" s="495"/>
      <c r="AY153" s="495"/>
      <c r="AZ153" s="495"/>
      <c r="BA153" s="495"/>
      <c r="BB153" s="495"/>
      <c r="BC153" s="495"/>
    </row>
    <row r="154" spans="2:70" s="220" customFormat="1" ht="45" hidden="1" customHeight="1" thickBot="1">
      <c r="B154" s="221" t="s">
        <v>274</v>
      </c>
      <c r="C154" s="498" t="s">
        <v>264</v>
      </c>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c r="AK154" s="498"/>
      <c r="AL154" s="498"/>
      <c r="AM154" s="498"/>
      <c r="AN154" s="498"/>
      <c r="AO154" s="498"/>
      <c r="AP154" s="498"/>
      <c r="AQ154" s="498"/>
      <c r="AR154" s="498"/>
      <c r="AS154" s="498"/>
      <c r="AT154" s="498"/>
      <c r="AU154" s="498"/>
      <c r="AV154" s="498"/>
      <c r="AW154" s="498"/>
      <c r="AX154" s="498"/>
      <c r="AY154" s="498"/>
      <c r="AZ154" s="498"/>
      <c r="BA154" s="498"/>
      <c r="BB154" s="498"/>
      <c r="BC154" s="498"/>
      <c r="BD154" s="498"/>
      <c r="BE154" s="498"/>
      <c r="BF154" s="498"/>
      <c r="BG154" s="498"/>
    </row>
    <row r="155" spans="2:70" s="174" customFormat="1" ht="129" hidden="1" customHeight="1" thickBot="1">
      <c r="B155" s="218"/>
      <c r="C155" s="219"/>
      <c r="D155" s="219"/>
      <c r="E155" s="496" t="s">
        <v>260</v>
      </c>
      <c r="F155" s="496"/>
      <c r="G155" s="496"/>
      <c r="H155" s="496"/>
      <c r="I155" s="496"/>
      <c r="J155" s="496"/>
      <c r="K155" s="496"/>
      <c r="L155" s="496"/>
      <c r="M155" s="496"/>
      <c r="N155" s="496"/>
      <c r="O155" s="496"/>
      <c r="P155" s="496"/>
      <c r="Q155" s="496"/>
      <c r="R155" s="496"/>
      <c r="S155" s="496"/>
      <c r="T155" s="496"/>
      <c r="U155" s="496"/>
      <c r="V155" s="496"/>
      <c r="W155" s="496"/>
      <c r="X155" s="496"/>
      <c r="Y155" s="496"/>
      <c r="Z155" s="496"/>
      <c r="AA155" s="496"/>
      <c r="AB155" s="496"/>
      <c r="AC155" s="496"/>
      <c r="AD155" s="496"/>
      <c r="AE155" s="496"/>
      <c r="AF155" s="496"/>
      <c r="AG155" s="496"/>
      <c r="AH155" s="496"/>
      <c r="AI155" s="496"/>
      <c r="AJ155" s="496"/>
      <c r="AK155" s="496"/>
      <c r="AL155" s="496"/>
      <c r="AM155" s="496"/>
      <c r="AN155" s="496"/>
      <c r="AO155" s="496"/>
      <c r="AP155" s="496"/>
      <c r="AQ155" s="496"/>
      <c r="AR155" s="496"/>
      <c r="AS155" s="496"/>
      <c r="AT155" s="496"/>
      <c r="AU155" s="496"/>
      <c r="AV155" s="496"/>
      <c r="AW155" s="496"/>
      <c r="AX155" s="496"/>
      <c r="AY155" s="496"/>
      <c r="AZ155" s="496"/>
      <c r="BA155" s="496"/>
      <c r="BB155" s="496"/>
      <c r="BC155" s="496"/>
      <c r="BD155" s="496"/>
      <c r="BE155" s="496"/>
      <c r="BF155" s="496"/>
      <c r="BG155" s="497"/>
      <c r="BH155" s="206"/>
      <c r="BR155" s="208"/>
    </row>
    <row r="156" spans="2:70" s="206" customFormat="1" ht="12.75" hidden="1" customHeight="1">
      <c r="B156" s="205"/>
    </row>
    <row r="157" spans="2:70" s="174" customFormat="1" ht="31.5" hidden="1" customHeight="1">
      <c r="B157" s="209"/>
      <c r="C157" s="210"/>
      <c r="D157" s="203"/>
      <c r="E157" s="203"/>
      <c r="F157" s="203"/>
      <c r="G157" s="203"/>
      <c r="H157" s="203"/>
      <c r="I157" s="203"/>
      <c r="J157" s="203"/>
      <c r="K157" s="203"/>
      <c r="L157" s="210"/>
      <c r="M157" s="210"/>
      <c r="N157" s="210"/>
      <c r="O157" s="210"/>
      <c r="P157" s="210"/>
      <c r="Q157" s="210"/>
      <c r="R157" s="210"/>
      <c r="S157" s="210"/>
      <c r="T157" s="210"/>
      <c r="U157" s="210"/>
      <c r="V157" s="210"/>
      <c r="W157" s="210"/>
      <c r="X157" s="211"/>
      <c r="Y157" s="211"/>
      <c r="Z157" s="211"/>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0"/>
      <c r="BC157" s="210"/>
      <c r="BD157" s="210"/>
      <c r="BE157" s="210"/>
      <c r="BF157" s="210"/>
      <c r="BG157" s="210"/>
      <c r="BH157" s="206"/>
    </row>
    <row r="158" spans="2:70" s="206" customFormat="1" ht="24" hidden="1" customHeight="1">
      <c r="B158" s="209"/>
      <c r="C158" s="212"/>
      <c r="D158" s="213"/>
      <c r="E158" s="213"/>
      <c r="F158" s="213"/>
      <c r="G158" s="213"/>
      <c r="H158" s="213"/>
      <c r="I158" s="213"/>
      <c r="J158" s="213"/>
      <c r="K158" s="213"/>
      <c r="L158" s="212"/>
      <c r="M158" s="212"/>
      <c r="N158" s="212"/>
      <c r="O158" s="212"/>
      <c r="P158" s="212"/>
      <c r="Q158" s="212"/>
      <c r="R158" s="212"/>
      <c r="S158" s="212"/>
      <c r="T158" s="212"/>
      <c r="U158" s="212"/>
      <c r="V158" s="212"/>
      <c r="W158" s="212"/>
      <c r="X158" s="214"/>
      <c r="Y158" s="214"/>
      <c r="Z158" s="214"/>
      <c r="AA158" s="215"/>
      <c r="AB158" s="212"/>
      <c r="AC158" s="212"/>
      <c r="AD158" s="212"/>
      <c r="AE158" s="212"/>
      <c r="AF158" s="212"/>
      <c r="AG158" s="212"/>
      <c r="AH158" s="212"/>
      <c r="AI158" s="216"/>
      <c r="AJ158" s="216"/>
      <c r="AK158" s="216"/>
      <c r="AL158" s="216"/>
      <c r="AM158" s="217"/>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row>
    <row r="159" spans="2:70" s="206" customFormat="1" ht="35.25" hidden="1" customHeight="1">
      <c r="B159" s="209"/>
      <c r="C159" s="210"/>
      <c r="D159" s="203"/>
      <c r="E159" s="203"/>
      <c r="F159" s="203"/>
      <c r="G159" s="203"/>
      <c r="H159" s="203"/>
      <c r="I159" s="203"/>
      <c r="J159" s="203"/>
      <c r="K159" s="203"/>
      <c r="L159" s="217"/>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row>
    <row r="160" spans="2:70" s="206" customFormat="1" ht="7.5" hidden="1" customHeight="1">
      <c r="B160" s="205"/>
    </row>
    <row r="161" spans="1:70" s="206" customFormat="1" ht="57.75" hidden="1" customHeight="1">
      <c r="B161" s="205"/>
      <c r="C161" s="415" t="s">
        <v>258</v>
      </c>
      <c r="D161" s="415"/>
      <c r="E161" s="415"/>
      <c r="F161" s="415"/>
      <c r="G161" s="415"/>
      <c r="H161" s="415"/>
      <c r="I161" s="415"/>
      <c r="J161" s="415"/>
      <c r="K161" s="415"/>
      <c r="L161" s="483">
        <f>K107</f>
        <v>0</v>
      </c>
      <c r="M161" s="484"/>
      <c r="N161" s="484"/>
      <c r="O161" s="484"/>
      <c r="P161" s="484"/>
      <c r="Q161" s="484"/>
      <c r="R161" s="484"/>
      <c r="S161" s="484"/>
      <c r="T161" s="484"/>
      <c r="U161" s="484"/>
      <c r="V161" s="439" t="s">
        <v>261</v>
      </c>
      <c r="W161" s="439"/>
      <c r="X161" s="439"/>
      <c r="Y161" s="439"/>
      <c r="Z161" s="439"/>
      <c r="AA161" s="439"/>
      <c r="AB161" s="439"/>
      <c r="AC161" s="439"/>
      <c r="AD161" s="440"/>
      <c r="AE161" s="440"/>
      <c r="AF161" s="440"/>
      <c r="AG161" s="440"/>
      <c r="AH161" s="440"/>
      <c r="AI161" s="440"/>
      <c r="AJ161" s="440"/>
      <c r="AK161" s="440"/>
      <c r="AL161" s="440"/>
      <c r="AM161" s="440"/>
      <c r="AN161" s="440"/>
      <c r="AO161" s="124"/>
      <c r="AP161" s="441" t="s">
        <v>262</v>
      </c>
      <c r="AQ161" s="442"/>
      <c r="AR161" s="442"/>
      <c r="AS161" s="442"/>
      <c r="AT161" s="442"/>
      <c r="AU161" s="442"/>
      <c r="AV161" s="442"/>
      <c r="AW161" s="442"/>
      <c r="AX161" s="443">
        <f>BA79</f>
        <v>0</v>
      </c>
      <c r="AY161" s="443"/>
      <c r="AZ161" s="443"/>
      <c r="BA161" s="443"/>
      <c r="BB161" s="443"/>
      <c r="BC161" s="443"/>
      <c r="BD161" s="443"/>
      <c r="BE161" s="443"/>
      <c r="BF161" s="443"/>
      <c r="BG161" s="443"/>
      <c r="BH161" s="443"/>
      <c r="BI161" s="190"/>
    </row>
    <row r="162" spans="1:70" s="196" customFormat="1" ht="51.75" hidden="1" customHeight="1">
      <c r="B162" s="201"/>
      <c r="C162" s="202"/>
      <c r="D162" s="202"/>
      <c r="E162" s="202"/>
      <c r="F162" s="202"/>
      <c r="G162" s="202"/>
      <c r="H162" s="202"/>
      <c r="I162" s="202"/>
      <c r="J162" s="202"/>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c r="BA162" s="202"/>
      <c r="BB162" s="202"/>
      <c r="BC162" s="202"/>
      <c r="BD162" s="202"/>
      <c r="BE162" s="202"/>
      <c r="BF162" s="202"/>
      <c r="BG162" s="202"/>
      <c r="BI162" s="172"/>
      <c r="BJ162" s="172"/>
    </row>
    <row r="163" spans="1:70" ht="51.75" hidden="1" customHeight="1">
      <c r="B163" s="519" t="s">
        <v>276</v>
      </c>
      <c r="C163" s="886"/>
      <c r="D163" s="886"/>
      <c r="E163" s="886"/>
      <c r="F163" s="886"/>
      <c r="G163" s="886"/>
      <c r="H163" s="886"/>
      <c r="I163" s="886"/>
      <c r="J163" s="886"/>
      <c r="K163" s="886"/>
      <c r="L163" s="886"/>
      <c r="M163" s="886"/>
      <c r="N163" s="886"/>
      <c r="O163" s="886"/>
      <c r="P163" s="886"/>
      <c r="Q163" s="886"/>
      <c r="R163" s="886"/>
      <c r="S163" s="886"/>
      <c r="T163" s="886"/>
      <c r="U163" s="886"/>
      <c r="V163" s="886"/>
      <c r="W163" s="886"/>
      <c r="X163" s="886"/>
      <c r="Y163" s="886"/>
      <c r="Z163" s="886"/>
      <c r="AA163" s="886"/>
      <c r="AB163" s="886"/>
      <c r="AC163" s="886"/>
      <c r="AD163" s="886"/>
      <c r="AE163" s="886"/>
      <c r="AF163" s="886"/>
      <c r="AG163" s="886"/>
      <c r="AH163" s="886"/>
      <c r="AI163" s="886"/>
      <c r="AJ163" s="886"/>
      <c r="AK163" s="886"/>
      <c r="AL163" s="886"/>
      <c r="AM163" s="886"/>
      <c r="AN163" s="886"/>
      <c r="AO163" s="886"/>
      <c r="AP163" s="886"/>
      <c r="AQ163" s="886"/>
      <c r="AR163" s="886"/>
      <c r="AS163" s="886"/>
      <c r="AT163" s="886"/>
      <c r="AU163" s="886"/>
      <c r="AV163" s="886"/>
      <c r="AW163" s="886"/>
      <c r="AX163" s="886"/>
      <c r="AY163" s="886"/>
      <c r="AZ163" s="886"/>
      <c r="BA163" s="886"/>
      <c r="BB163" s="886"/>
      <c r="BC163" s="886"/>
      <c r="BD163" s="886"/>
      <c r="BE163" s="886"/>
      <c r="BF163" s="886"/>
      <c r="BG163" s="886"/>
      <c r="BI163" s="172"/>
      <c r="BJ163" s="172"/>
    </row>
    <row r="164" spans="1:70" s="39" customFormat="1" ht="39" hidden="1" customHeight="1">
      <c r="B164" s="885" t="s">
        <v>233</v>
      </c>
      <c r="C164" s="520"/>
      <c r="D164" s="520"/>
      <c r="E164" s="520"/>
      <c r="F164" s="520"/>
      <c r="G164" s="520"/>
      <c r="H164" s="520"/>
      <c r="I164" s="520"/>
      <c r="J164" s="520"/>
      <c r="K164" s="520"/>
      <c r="L164" s="520"/>
      <c r="M164" s="520"/>
      <c r="N164" s="520"/>
      <c r="O164" s="520"/>
      <c r="P164" s="520"/>
      <c r="Q164" s="520"/>
      <c r="R164" s="520"/>
      <c r="S164" s="520"/>
      <c r="T164" s="520"/>
      <c r="U164" s="520"/>
      <c r="V164" s="520"/>
      <c r="W164" s="520"/>
      <c r="X164" s="520"/>
      <c r="Y164" s="520"/>
      <c r="Z164" s="520"/>
      <c r="AA164" s="520"/>
      <c r="AB164" s="520"/>
      <c r="AC164" s="520"/>
      <c r="AD164" s="520"/>
      <c r="AE164" s="520"/>
      <c r="AF164" s="520"/>
      <c r="AG164" s="520"/>
      <c r="AH164" s="520"/>
      <c r="AI164" s="520"/>
      <c r="AJ164" s="520"/>
      <c r="AK164" s="520"/>
      <c r="AL164" s="520"/>
      <c r="AM164" s="520"/>
      <c r="AN164" s="520"/>
      <c r="AO164" s="520"/>
      <c r="AP164" s="520"/>
      <c r="AQ164" s="520"/>
      <c r="AR164" s="520"/>
      <c r="AS164" s="520"/>
      <c r="AT164" s="520"/>
      <c r="AU164" s="520"/>
      <c r="AV164" s="520"/>
      <c r="AW164" s="520"/>
      <c r="AX164" s="520"/>
      <c r="AY164" s="520"/>
      <c r="AZ164" s="520"/>
      <c r="BA164" s="520"/>
      <c r="BB164" s="520"/>
      <c r="BC164" s="520"/>
      <c r="BD164" s="520"/>
      <c r="BE164" s="520"/>
      <c r="BF164" s="520"/>
      <c r="BG164" s="520"/>
      <c r="BI164" s="185"/>
      <c r="BJ164" s="185"/>
    </row>
    <row r="165" spans="1:70" s="145" customFormat="1" ht="17.25" hidden="1" customHeight="1">
      <c r="B165" s="184"/>
      <c r="C165" s="494" t="s">
        <v>275</v>
      </c>
      <c r="D165" s="495"/>
      <c r="E165" s="495"/>
      <c r="F165" s="495"/>
      <c r="G165" s="495"/>
      <c r="H165" s="495"/>
      <c r="I165" s="495"/>
      <c r="J165" s="495"/>
      <c r="K165" s="495"/>
      <c r="L165" s="495"/>
      <c r="M165" s="495"/>
      <c r="N165" s="495"/>
      <c r="O165" s="495"/>
      <c r="P165" s="495"/>
      <c r="Q165" s="495"/>
      <c r="R165" s="495"/>
      <c r="S165" s="495"/>
      <c r="T165" s="495"/>
      <c r="U165" s="495"/>
      <c r="V165" s="495"/>
      <c r="W165" s="495"/>
      <c r="X165" s="495"/>
      <c r="Y165" s="495"/>
      <c r="Z165" s="495"/>
      <c r="AA165" s="495"/>
      <c r="AB165" s="495"/>
      <c r="AC165" s="495"/>
      <c r="AD165" s="495"/>
      <c r="AE165" s="495"/>
      <c r="AF165" s="495"/>
      <c r="AG165" s="495"/>
      <c r="AH165" s="495"/>
      <c r="AI165" s="495"/>
      <c r="AJ165" s="495"/>
      <c r="AK165" s="495"/>
      <c r="AL165" s="495"/>
      <c r="AM165" s="495"/>
      <c r="AN165" s="495"/>
      <c r="AO165" s="495"/>
      <c r="AP165" s="495"/>
      <c r="AQ165" s="495"/>
      <c r="AR165" s="495"/>
      <c r="AS165" s="495"/>
      <c r="AT165" s="495"/>
      <c r="AU165" s="495"/>
      <c r="AV165" s="495"/>
      <c r="AW165" s="495"/>
      <c r="AX165" s="495"/>
      <c r="AY165" s="495"/>
      <c r="AZ165" s="495"/>
      <c r="BA165" s="495"/>
      <c r="BB165" s="495"/>
      <c r="BC165" s="495"/>
    </row>
    <row r="166" spans="1:70" ht="33.75" hidden="1" customHeight="1" thickBot="1">
      <c r="B166" s="498" t="s">
        <v>265</v>
      </c>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8"/>
      <c r="AC166" s="498"/>
      <c r="AD166" s="498"/>
      <c r="AE166" s="498"/>
      <c r="AF166" s="498"/>
      <c r="AG166" s="498"/>
      <c r="AH166" s="498"/>
      <c r="AI166" s="498"/>
      <c r="AJ166" s="498"/>
      <c r="AK166" s="498"/>
      <c r="AL166" s="498"/>
      <c r="AM166" s="498"/>
      <c r="AN166" s="498"/>
      <c r="AO166" s="498"/>
      <c r="AP166" s="498"/>
      <c r="AQ166" s="498"/>
      <c r="AR166" s="498"/>
      <c r="AS166" s="498"/>
      <c r="AT166" s="498"/>
      <c r="AU166" s="498"/>
      <c r="AV166" s="498"/>
      <c r="AW166" s="498"/>
      <c r="AX166" s="498"/>
      <c r="AY166" s="498"/>
      <c r="AZ166" s="498"/>
      <c r="BA166" s="498"/>
      <c r="BB166" s="498"/>
      <c r="BC166" s="498"/>
      <c r="BD166" s="498"/>
      <c r="BE166" s="498"/>
      <c r="BF166" s="498"/>
      <c r="BG166" s="498"/>
    </row>
    <row r="167" spans="1:70" s="174" customFormat="1" ht="31.5" hidden="1" customHeight="1">
      <c r="B167" s="477" t="s">
        <v>240</v>
      </c>
      <c r="C167" s="456" t="s">
        <v>266</v>
      </c>
      <c r="D167" s="457"/>
      <c r="E167" s="457"/>
      <c r="F167" s="457"/>
      <c r="G167" s="457"/>
      <c r="H167" s="457"/>
      <c r="I167" s="457"/>
      <c r="J167" s="457"/>
      <c r="K167" s="458"/>
      <c r="L167" s="456" t="s">
        <v>267</v>
      </c>
      <c r="M167" s="457"/>
      <c r="N167" s="457"/>
      <c r="O167" s="457"/>
      <c r="P167" s="457"/>
      <c r="Q167" s="457"/>
      <c r="R167" s="457"/>
      <c r="S167" s="457"/>
      <c r="T167" s="457"/>
      <c r="U167" s="457"/>
      <c r="V167" s="458"/>
      <c r="W167" s="456" t="s">
        <v>268</v>
      </c>
      <c r="X167" s="457"/>
      <c r="Y167" s="457"/>
      <c r="Z167" s="458"/>
      <c r="AA167" s="456" t="s">
        <v>269</v>
      </c>
      <c r="AB167" s="457"/>
      <c r="AC167" s="457"/>
      <c r="AD167" s="457"/>
      <c r="AE167" s="457"/>
      <c r="AF167" s="457"/>
      <c r="AG167" s="457"/>
      <c r="AH167" s="458"/>
      <c r="AI167" s="456" t="s">
        <v>270</v>
      </c>
      <c r="AJ167" s="457"/>
      <c r="AK167" s="457"/>
      <c r="AL167" s="458"/>
      <c r="AM167" s="490" t="s">
        <v>271</v>
      </c>
      <c r="AN167" s="457"/>
      <c r="AO167" s="457"/>
      <c r="AP167" s="457"/>
      <c r="AQ167" s="457"/>
      <c r="AR167" s="457"/>
      <c r="AS167" s="457"/>
      <c r="AT167" s="457"/>
      <c r="AU167" s="457"/>
      <c r="AV167" s="457"/>
      <c r="AW167" s="457"/>
      <c r="AX167" s="457"/>
      <c r="AY167" s="457"/>
      <c r="AZ167" s="458"/>
      <c r="BA167" s="456" t="s">
        <v>272</v>
      </c>
      <c r="BB167" s="457"/>
      <c r="BC167" s="457"/>
      <c r="BD167" s="457"/>
      <c r="BE167" s="457"/>
      <c r="BF167" s="457"/>
      <c r="BG167" s="472"/>
      <c r="BH167" s="37"/>
    </row>
    <row r="168" spans="1:70" ht="24" hidden="1" customHeight="1">
      <c r="B168" s="478"/>
      <c r="C168" s="444" t="str">
        <f>+国籍</f>
        <v>ネパール</v>
      </c>
      <c r="D168" s="445"/>
      <c r="E168" s="445"/>
      <c r="F168" s="445"/>
      <c r="G168" s="445"/>
      <c r="H168" s="445"/>
      <c r="I168" s="445"/>
      <c r="J168" s="445"/>
      <c r="K168" s="446"/>
      <c r="L168" s="459" t="s">
        <v>279</v>
      </c>
      <c r="M168" s="449"/>
      <c r="N168" s="449"/>
      <c r="O168" s="449"/>
      <c r="P168" s="449"/>
      <c r="Q168" s="449"/>
      <c r="R168" s="449"/>
      <c r="S168" s="449"/>
      <c r="T168" s="449"/>
      <c r="U168" s="449"/>
      <c r="V168" s="450"/>
      <c r="W168" s="444"/>
      <c r="X168" s="451"/>
      <c r="Y168" s="451"/>
      <c r="Z168" s="452"/>
      <c r="AA168" s="463"/>
      <c r="AB168" s="449"/>
      <c r="AC168" s="449"/>
      <c r="AD168" s="449"/>
      <c r="AE168" s="449"/>
      <c r="AF168" s="449"/>
      <c r="AG168" s="449"/>
      <c r="AH168" s="450"/>
      <c r="AI168" s="469">
        <f>DATEDIF(AA168,$AX$192,"Y")</f>
        <v>0</v>
      </c>
      <c r="AJ168" s="470"/>
      <c r="AK168" s="470"/>
      <c r="AL168" s="471"/>
      <c r="AM168" s="486">
        <f>I137</f>
        <v>0</v>
      </c>
      <c r="AN168" s="487"/>
      <c r="AO168" s="487"/>
      <c r="AP168" s="487"/>
      <c r="AQ168" s="487"/>
      <c r="AR168" s="487"/>
      <c r="AS168" s="487"/>
      <c r="AT168" s="487"/>
      <c r="AU168" s="487"/>
      <c r="AV168" s="487"/>
      <c r="AW168" s="487"/>
      <c r="AX168" s="487"/>
      <c r="AY168" s="487"/>
      <c r="AZ168" s="488"/>
      <c r="BA168" s="877" t="s">
        <v>280</v>
      </c>
      <c r="BB168" s="487"/>
      <c r="BC168" s="487"/>
      <c r="BD168" s="487"/>
      <c r="BE168" s="487"/>
      <c r="BF168" s="487"/>
      <c r="BG168" s="878"/>
    </row>
    <row r="169" spans="1:70" ht="35.25" hidden="1" customHeight="1" thickBot="1">
      <c r="A169" s="223" t="s">
        <v>278</v>
      </c>
      <c r="B169" s="479"/>
      <c r="C169" s="453" t="s">
        <v>273</v>
      </c>
      <c r="D169" s="454"/>
      <c r="E169" s="454"/>
      <c r="F169" s="454"/>
      <c r="G169" s="454"/>
      <c r="H169" s="454"/>
      <c r="I169" s="454"/>
      <c r="J169" s="454"/>
      <c r="K169" s="464"/>
      <c r="L169" s="489">
        <f>M109</f>
        <v>0</v>
      </c>
      <c r="M169" s="466"/>
      <c r="N169" s="466"/>
      <c r="O169" s="466"/>
      <c r="P169" s="466"/>
      <c r="Q169" s="466"/>
      <c r="R169" s="466"/>
      <c r="S169" s="466"/>
      <c r="T169" s="466"/>
      <c r="U169" s="466"/>
      <c r="V169" s="466"/>
      <c r="W169" s="466"/>
      <c r="X169" s="466"/>
      <c r="Y169" s="466"/>
      <c r="Z169" s="466"/>
      <c r="AA169" s="466"/>
      <c r="AB169" s="466"/>
      <c r="AC169" s="466"/>
      <c r="AD169" s="466"/>
      <c r="AE169" s="466"/>
      <c r="AF169" s="466"/>
      <c r="AG169" s="466"/>
      <c r="AH169" s="466"/>
      <c r="AI169" s="466"/>
      <c r="AJ169" s="466"/>
      <c r="AK169" s="466"/>
      <c r="AL169" s="466"/>
      <c r="AM169" s="466"/>
      <c r="AN169" s="466"/>
      <c r="AO169" s="466"/>
      <c r="AP169" s="466"/>
      <c r="AQ169" s="466"/>
      <c r="AR169" s="466"/>
      <c r="AS169" s="466"/>
      <c r="AT169" s="466"/>
      <c r="AU169" s="466"/>
      <c r="AV169" s="466"/>
      <c r="AW169" s="466"/>
      <c r="AX169" s="466"/>
      <c r="AY169" s="466"/>
      <c r="AZ169" s="466"/>
      <c r="BA169" s="466"/>
      <c r="BB169" s="466"/>
      <c r="BC169" s="466"/>
      <c r="BD169" s="466"/>
      <c r="BE169" s="466"/>
      <c r="BF169" s="466"/>
      <c r="BG169" s="467"/>
    </row>
    <row r="170" spans="1:70" s="174" customFormat="1" ht="31.5" hidden="1" customHeight="1">
      <c r="B170" s="436" t="s">
        <v>247</v>
      </c>
      <c r="C170" s="456" t="s">
        <v>266</v>
      </c>
      <c r="D170" s="457"/>
      <c r="E170" s="457"/>
      <c r="F170" s="457"/>
      <c r="G170" s="457"/>
      <c r="H170" s="457"/>
      <c r="I170" s="457"/>
      <c r="J170" s="457"/>
      <c r="K170" s="458"/>
      <c r="L170" s="456" t="s">
        <v>267</v>
      </c>
      <c r="M170" s="457"/>
      <c r="N170" s="457"/>
      <c r="O170" s="457"/>
      <c r="P170" s="457"/>
      <c r="Q170" s="457"/>
      <c r="R170" s="457"/>
      <c r="S170" s="457"/>
      <c r="T170" s="457"/>
      <c r="U170" s="457"/>
      <c r="V170" s="458"/>
      <c r="W170" s="456" t="s">
        <v>268</v>
      </c>
      <c r="X170" s="457"/>
      <c r="Y170" s="457"/>
      <c r="Z170" s="458"/>
      <c r="AA170" s="456" t="s">
        <v>269</v>
      </c>
      <c r="AB170" s="457"/>
      <c r="AC170" s="457"/>
      <c r="AD170" s="457"/>
      <c r="AE170" s="457"/>
      <c r="AF170" s="457"/>
      <c r="AG170" s="457"/>
      <c r="AH170" s="458"/>
      <c r="AI170" s="456" t="s">
        <v>270</v>
      </c>
      <c r="AJ170" s="457"/>
      <c r="AK170" s="457"/>
      <c r="AL170" s="458"/>
      <c r="AM170" s="456" t="s">
        <v>271</v>
      </c>
      <c r="AN170" s="457"/>
      <c r="AO170" s="457"/>
      <c r="AP170" s="457"/>
      <c r="AQ170" s="457"/>
      <c r="AR170" s="457"/>
      <c r="AS170" s="457"/>
      <c r="AT170" s="457"/>
      <c r="AU170" s="457"/>
      <c r="AV170" s="457"/>
      <c r="AW170" s="457"/>
      <c r="AX170" s="457"/>
      <c r="AY170" s="457"/>
      <c r="AZ170" s="458"/>
      <c r="BA170" s="456" t="s">
        <v>272</v>
      </c>
      <c r="BB170" s="457"/>
      <c r="BC170" s="457"/>
      <c r="BD170" s="457"/>
      <c r="BE170" s="457"/>
      <c r="BF170" s="457"/>
      <c r="BG170" s="472"/>
      <c r="BH170" s="37"/>
      <c r="BR170" s="193"/>
    </row>
    <row r="171" spans="1:70" ht="24" hidden="1" customHeight="1">
      <c r="B171" s="437"/>
      <c r="C171" s="447" t="str">
        <f>+国籍</f>
        <v>ネパール</v>
      </c>
      <c r="D171" s="448"/>
      <c r="E171" s="448"/>
      <c r="F171" s="448"/>
      <c r="G171" s="448"/>
      <c r="H171" s="448"/>
      <c r="I171" s="448"/>
      <c r="J171" s="448"/>
      <c r="K171" s="448"/>
      <c r="L171" s="447"/>
      <c r="M171" s="447"/>
      <c r="N171" s="447"/>
      <c r="O171" s="447"/>
      <c r="P171" s="447"/>
      <c r="Q171" s="447"/>
      <c r="R171" s="447"/>
      <c r="S171" s="447"/>
      <c r="T171" s="447"/>
      <c r="U171" s="447"/>
      <c r="V171" s="447"/>
      <c r="W171" s="447"/>
      <c r="X171" s="448"/>
      <c r="Y171" s="448"/>
      <c r="Z171" s="448"/>
      <c r="AA171" s="879"/>
      <c r="AB171" s="879"/>
      <c r="AC171" s="879"/>
      <c r="AD171" s="879"/>
      <c r="AE171" s="879"/>
      <c r="AF171" s="879"/>
      <c r="AG171" s="879"/>
      <c r="AH171" s="879"/>
      <c r="AI171" s="469">
        <f>DATEDIF(AA171,$AX$192,"Y")</f>
        <v>0</v>
      </c>
      <c r="AJ171" s="470"/>
      <c r="AK171" s="470"/>
      <c r="AL171" s="471"/>
      <c r="AM171" s="475"/>
      <c r="AN171" s="447"/>
      <c r="AO171" s="447"/>
      <c r="AP171" s="447"/>
      <c r="AQ171" s="447"/>
      <c r="AR171" s="447"/>
      <c r="AS171" s="447"/>
      <c r="AT171" s="447"/>
      <c r="AU171" s="447"/>
      <c r="AV171" s="447"/>
      <c r="AW171" s="447"/>
      <c r="AX171" s="447"/>
      <c r="AY171" s="447"/>
      <c r="AZ171" s="447"/>
      <c r="BA171" s="447" t="str">
        <f>IF(L172=M109,"同 居","別 居")</f>
        <v>同 居</v>
      </c>
      <c r="BB171" s="447"/>
      <c r="BC171" s="447"/>
      <c r="BD171" s="447"/>
      <c r="BE171" s="447"/>
      <c r="BF171" s="447"/>
      <c r="BG171" s="880"/>
    </row>
    <row r="172" spans="1:70" ht="35.25" hidden="1" customHeight="1" thickBot="1">
      <c r="B172" s="438"/>
      <c r="C172" s="453" t="s">
        <v>273</v>
      </c>
      <c r="D172" s="454"/>
      <c r="E172" s="454"/>
      <c r="F172" s="454"/>
      <c r="G172" s="454"/>
      <c r="H172" s="454"/>
      <c r="I172" s="454"/>
      <c r="J172" s="454"/>
      <c r="K172" s="455"/>
      <c r="L172" s="881">
        <f>+AK14</f>
        <v>0</v>
      </c>
      <c r="M172" s="882"/>
      <c r="N172" s="882"/>
      <c r="O172" s="882"/>
      <c r="P172" s="882"/>
      <c r="Q172" s="882"/>
      <c r="R172" s="882"/>
      <c r="S172" s="882"/>
      <c r="T172" s="882"/>
      <c r="U172" s="882"/>
      <c r="V172" s="882"/>
      <c r="W172" s="882"/>
      <c r="X172" s="882"/>
      <c r="Y172" s="882"/>
      <c r="Z172" s="882"/>
      <c r="AA172" s="882"/>
      <c r="AB172" s="882"/>
      <c r="AC172" s="882"/>
      <c r="AD172" s="882"/>
      <c r="AE172" s="882"/>
      <c r="AF172" s="882"/>
      <c r="AG172" s="882"/>
      <c r="AH172" s="882"/>
      <c r="AI172" s="882"/>
      <c r="AJ172" s="882"/>
      <c r="AK172" s="882"/>
      <c r="AL172" s="882"/>
      <c r="AM172" s="882"/>
      <c r="AN172" s="882"/>
      <c r="AO172" s="882"/>
      <c r="AP172" s="882"/>
      <c r="AQ172" s="882"/>
      <c r="AR172" s="882"/>
      <c r="AS172" s="882"/>
      <c r="AT172" s="882"/>
      <c r="AU172" s="882"/>
      <c r="AV172" s="882"/>
      <c r="AW172" s="882"/>
      <c r="AX172" s="882"/>
      <c r="AY172" s="882"/>
      <c r="AZ172" s="882"/>
      <c r="BA172" s="882"/>
      <c r="BB172" s="882"/>
      <c r="BC172" s="882"/>
      <c r="BD172" s="882"/>
      <c r="BE172" s="882"/>
      <c r="BF172" s="882"/>
      <c r="BG172" s="883"/>
    </row>
    <row r="173" spans="1:70" s="174" customFormat="1" ht="31.5" hidden="1" customHeight="1">
      <c r="B173" s="477" t="s">
        <v>248</v>
      </c>
      <c r="C173" s="456" t="s">
        <v>266</v>
      </c>
      <c r="D173" s="457"/>
      <c r="E173" s="457"/>
      <c r="F173" s="457"/>
      <c r="G173" s="457"/>
      <c r="H173" s="457"/>
      <c r="I173" s="457"/>
      <c r="J173" s="457"/>
      <c r="K173" s="458"/>
      <c r="L173" s="456" t="s">
        <v>267</v>
      </c>
      <c r="M173" s="457"/>
      <c r="N173" s="457"/>
      <c r="O173" s="457"/>
      <c r="P173" s="457"/>
      <c r="Q173" s="457"/>
      <c r="R173" s="457"/>
      <c r="S173" s="457"/>
      <c r="T173" s="457"/>
      <c r="U173" s="457"/>
      <c r="V173" s="458"/>
      <c r="W173" s="456" t="s">
        <v>268</v>
      </c>
      <c r="X173" s="457"/>
      <c r="Y173" s="457"/>
      <c r="Z173" s="458"/>
      <c r="AA173" s="456" t="s">
        <v>269</v>
      </c>
      <c r="AB173" s="457"/>
      <c r="AC173" s="457"/>
      <c r="AD173" s="457"/>
      <c r="AE173" s="457"/>
      <c r="AF173" s="457"/>
      <c r="AG173" s="457"/>
      <c r="AH173" s="458"/>
      <c r="AI173" s="456" t="s">
        <v>270</v>
      </c>
      <c r="AJ173" s="457"/>
      <c r="AK173" s="457"/>
      <c r="AL173" s="458"/>
      <c r="AM173" s="456" t="s">
        <v>271</v>
      </c>
      <c r="AN173" s="457"/>
      <c r="AO173" s="457"/>
      <c r="AP173" s="457"/>
      <c r="AQ173" s="457"/>
      <c r="AR173" s="457"/>
      <c r="AS173" s="457"/>
      <c r="AT173" s="457"/>
      <c r="AU173" s="457"/>
      <c r="AV173" s="457"/>
      <c r="AW173" s="457"/>
      <c r="AX173" s="457"/>
      <c r="AY173" s="457"/>
      <c r="AZ173" s="458"/>
      <c r="BA173" s="456" t="s">
        <v>272</v>
      </c>
      <c r="BB173" s="457"/>
      <c r="BC173" s="457"/>
      <c r="BD173" s="457"/>
      <c r="BE173" s="457"/>
      <c r="BF173" s="457"/>
      <c r="BG173" s="472"/>
      <c r="BH173" s="37"/>
    </row>
    <row r="174" spans="1:70" ht="24" hidden="1" customHeight="1">
      <c r="B174" s="478"/>
      <c r="C174" s="447" t="str">
        <f>+国籍</f>
        <v>ネパール</v>
      </c>
      <c r="D174" s="448"/>
      <c r="E174" s="448"/>
      <c r="F174" s="448"/>
      <c r="G174" s="448"/>
      <c r="H174" s="448"/>
      <c r="I174" s="448"/>
      <c r="J174" s="448"/>
      <c r="K174" s="448"/>
      <c r="L174" s="444"/>
      <c r="M174" s="449"/>
      <c r="N174" s="449"/>
      <c r="O174" s="449"/>
      <c r="P174" s="449"/>
      <c r="Q174" s="449"/>
      <c r="R174" s="449"/>
      <c r="S174" s="449"/>
      <c r="T174" s="449"/>
      <c r="U174" s="449"/>
      <c r="V174" s="450"/>
      <c r="W174" s="444"/>
      <c r="X174" s="451"/>
      <c r="Y174" s="451"/>
      <c r="Z174" s="452"/>
      <c r="AA174" s="463"/>
      <c r="AB174" s="449"/>
      <c r="AC174" s="449"/>
      <c r="AD174" s="449"/>
      <c r="AE174" s="449"/>
      <c r="AF174" s="449"/>
      <c r="AG174" s="449"/>
      <c r="AH174" s="450"/>
      <c r="AI174" s="469">
        <f>DATEDIF(AA174,$AX$192,"Y")</f>
        <v>0</v>
      </c>
      <c r="AJ174" s="470"/>
      <c r="AK174" s="470"/>
      <c r="AL174" s="471"/>
      <c r="AM174" s="876"/>
      <c r="AN174" s="449"/>
      <c r="AO174" s="449"/>
      <c r="AP174" s="449"/>
      <c r="AQ174" s="449"/>
      <c r="AR174" s="449"/>
      <c r="AS174" s="449"/>
      <c r="AT174" s="449"/>
      <c r="AU174" s="449"/>
      <c r="AV174" s="449"/>
      <c r="AW174" s="449"/>
      <c r="AX174" s="449"/>
      <c r="AY174" s="449"/>
      <c r="AZ174" s="450"/>
      <c r="BA174" s="444" t="str">
        <f>IF(L175=M109,"同 居","別 居")</f>
        <v>同 居</v>
      </c>
      <c r="BB174" s="449"/>
      <c r="BC174" s="449"/>
      <c r="BD174" s="449"/>
      <c r="BE174" s="449"/>
      <c r="BF174" s="449"/>
      <c r="BG174" s="468"/>
    </row>
    <row r="175" spans="1:70" ht="35.25" hidden="1" customHeight="1" thickBot="1">
      <c r="A175" s="194" t="s">
        <v>238</v>
      </c>
      <c r="B175" s="479"/>
      <c r="C175" s="453" t="s">
        <v>273</v>
      </c>
      <c r="D175" s="454"/>
      <c r="E175" s="454"/>
      <c r="F175" s="454"/>
      <c r="G175" s="454"/>
      <c r="H175" s="454"/>
      <c r="I175" s="454"/>
      <c r="J175" s="454"/>
      <c r="K175" s="464"/>
      <c r="L175" s="474">
        <f>+AK15</f>
        <v>0</v>
      </c>
      <c r="M175" s="466"/>
      <c r="N175" s="466"/>
      <c r="O175" s="466"/>
      <c r="P175" s="466"/>
      <c r="Q175" s="466"/>
      <c r="R175" s="466"/>
      <c r="S175" s="466"/>
      <c r="T175" s="466"/>
      <c r="U175" s="466"/>
      <c r="V175" s="466"/>
      <c r="W175" s="466"/>
      <c r="X175" s="466"/>
      <c r="Y175" s="466"/>
      <c r="Z175" s="466"/>
      <c r="AA175" s="466"/>
      <c r="AB175" s="466"/>
      <c r="AC175" s="466"/>
      <c r="AD175" s="466"/>
      <c r="AE175" s="466"/>
      <c r="AF175" s="466"/>
      <c r="AG175" s="466"/>
      <c r="AH175" s="466"/>
      <c r="AI175" s="466"/>
      <c r="AJ175" s="466"/>
      <c r="AK175" s="466"/>
      <c r="AL175" s="466"/>
      <c r="AM175" s="466"/>
      <c r="AN175" s="466"/>
      <c r="AO175" s="466"/>
      <c r="AP175" s="466"/>
      <c r="AQ175" s="466"/>
      <c r="AR175" s="466"/>
      <c r="AS175" s="466"/>
      <c r="AT175" s="466"/>
      <c r="AU175" s="466"/>
      <c r="AV175" s="466"/>
      <c r="AW175" s="466"/>
      <c r="AX175" s="466"/>
      <c r="AY175" s="466"/>
      <c r="AZ175" s="466"/>
      <c r="BA175" s="466"/>
      <c r="BB175" s="466"/>
      <c r="BC175" s="466"/>
      <c r="BD175" s="466"/>
      <c r="BE175" s="466"/>
      <c r="BF175" s="466"/>
      <c r="BG175" s="467"/>
    </row>
    <row r="176" spans="1:70" s="174" customFormat="1" ht="31.5" hidden="1" customHeight="1">
      <c r="B176" s="436" t="s">
        <v>249</v>
      </c>
      <c r="C176" s="456" t="s">
        <v>266</v>
      </c>
      <c r="D176" s="457"/>
      <c r="E176" s="457"/>
      <c r="F176" s="457"/>
      <c r="G176" s="457"/>
      <c r="H176" s="457"/>
      <c r="I176" s="457"/>
      <c r="J176" s="457"/>
      <c r="K176" s="458"/>
      <c r="L176" s="456" t="s">
        <v>267</v>
      </c>
      <c r="M176" s="457"/>
      <c r="N176" s="457"/>
      <c r="O176" s="457"/>
      <c r="P176" s="457"/>
      <c r="Q176" s="457"/>
      <c r="R176" s="457"/>
      <c r="S176" s="457"/>
      <c r="T176" s="457"/>
      <c r="U176" s="457"/>
      <c r="V176" s="458"/>
      <c r="W176" s="456" t="s">
        <v>268</v>
      </c>
      <c r="X176" s="457"/>
      <c r="Y176" s="457"/>
      <c r="Z176" s="458"/>
      <c r="AA176" s="456" t="s">
        <v>269</v>
      </c>
      <c r="AB176" s="457"/>
      <c r="AC176" s="457"/>
      <c r="AD176" s="457"/>
      <c r="AE176" s="457"/>
      <c r="AF176" s="457"/>
      <c r="AG176" s="457"/>
      <c r="AH176" s="458"/>
      <c r="AI176" s="456" t="s">
        <v>270</v>
      </c>
      <c r="AJ176" s="457"/>
      <c r="AK176" s="457"/>
      <c r="AL176" s="458"/>
      <c r="AM176" s="456" t="s">
        <v>271</v>
      </c>
      <c r="AN176" s="457"/>
      <c r="AO176" s="457"/>
      <c r="AP176" s="457"/>
      <c r="AQ176" s="457"/>
      <c r="AR176" s="457"/>
      <c r="AS176" s="457"/>
      <c r="AT176" s="457"/>
      <c r="AU176" s="457"/>
      <c r="AV176" s="457"/>
      <c r="AW176" s="457"/>
      <c r="AX176" s="457"/>
      <c r="AY176" s="457"/>
      <c r="AZ176" s="458"/>
      <c r="BA176" s="456" t="s">
        <v>272</v>
      </c>
      <c r="BB176" s="457"/>
      <c r="BC176" s="457"/>
      <c r="BD176" s="457"/>
      <c r="BE176" s="457"/>
      <c r="BF176" s="457"/>
      <c r="BG176" s="472"/>
      <c r="BH176" s="37"/>
      <c r="BR176" s="193"/>
    </row>
    <row r="177" spans="2:70" ht="24" hidden="1" customHeight="1">
      <c r="B177" s="437"/>
      <c r="C177" s="447" t="str">
        <f>+国籍</f>
        <v>ネパール</v>
      </c>
      <c r="D177" s="448"/>
      <c r="E177" s="448"/>
      <c r="F177" s="448"/>
      <c r="G177" s="448"/>
      <c r="H177" s="448"/>
      <c r="I177" s="448"/>
      <c r="J177" s="448"/>
      <c r="K177" s="448"/>
      <c r="L177" s="447"/>
      <c r="M177" s="447"/>
      <c r="N177" s="447"/>
      <c r="O177" s="447"/>
      <c r="P177" s="447"/>
      <c r="Q177" s="447"/>
      <c r="R177" s="447"/>
      <c r="S177" s="447"/>
      <c r="T177" s="447"/>
      <c r="U177" s="447"/>
      <c r="V177" s="447"/>
      <c r="W177" s="447"/>
      <c r="X177" s="473"/>
      <c r="Y177" s="473"/>
      <c r="Z177" s="473"/>
      <c r="AA177" s="463"/>
      <c r="AB177" s="449"/>
      <c r="AC177" s="449"/>
      <c r="AD177" s="449"/>
      <c r="AE177" s="449"/>
      <c r="AF177" s="449"/>
      <c r="AG177" s="449"/>
      <c r="AH177" s="450"/>
      <c r="AI177" s="469">
        <f>DATEDIF(AA177,$AX$192,"Y")</f>
        <v>0</v>
      </c>
      <c r="AJ177" s="470"/>
      <c r="AK177" s="470"/>
      <c r="AL177" s="471"/>
      <c r="AM177" s="485"/>
      <c r="AN177" s="447"/>
      <c r="AO177" s="447"/>
      <c r="AP177" s="447"/>
      <c r="AQ177" s="447"/>
      <c r="AR177" s="447"/>
      <c r="AS177" s="447"/>
      <c r="AT177" s="447"/>
      <c r="AU177" s="447"/>
      <c r="AV177" s="447"/>
      <c r="AW177" s="447"/>
      <c r="AX177" s="447"/>
      <c r="AY177" s="447"/>
      <c r="AZ177" s="447"/>
      <c r="BA177" s="444" t="str">
        <f>IF(L178=M109,"同 居","別 居")</f>
        <v>同 居</v>
      </c>
      <c r="BB177" s="449"/>
      <c r="BC177" s="449"/>
      <c r="BD177" s="449"/>
      <c r="BE177" s="449"/>
      <c r="BF177" s="449"/>
      <c r="BG177" s="468"/>
    </row>
    <row r="178" spans="2:70" ht="35.25" hidden="1" customHeight="1" thickBot="1">
      <c r="B178" s="438"/>
      <c r="C178" s="453" t="s">
        <v>273</v>
      </c>
      <c r="D178" s="454"/>
      <c r="E178" s="454"/>
      <c r="F178" s="454"/>
      <c r="G178" s="454"/>
      <c r="H178" s="454"/>
      <c r="I178" s="454"/>
      <c r="J178" s="454"/>
      <c r="K178" s="455"/>
      <c r="L178" s="480">
        <f>+AK16</f>
        <v>0</v>
      </c>
      <c r="M178" s="481"/>
      <c r="N178" s="481"/>
      <c r="O178" s="481"/>
      <c r="P178" s="481"/>
      <c r="Q178" s="481"/>
      <c r="R178" s="481"/>
      <c r="S178" s="481"/>
      <c r="T178" s="481"/>
      <c r="U178" s="481"/>
      <c r="V178" s="481"/>
      <c r="W178" s="481"/>
      <c r="X178" s="481"/>
      <c r="Y178" s="481"/>
      <c r="Z178" s="481"/>
      <c r="AA178" s="481"/>
      <c r="AB178" s="481"/>
      <c r="AC178" s="481"/>
      <c r="AD178" s="481"/>
      <c r="AE178" s="481"/>
      <c r="AF178" s="481"/>
      <c r="AG178" s="481"/>
      <c r="AH178" s="481"/>
      <c r="AI178" s="481"/>
      <c r="AJ178" s="481"/>
      <c r="AK178" s="481"/>
      <c r="AL178" s="481"/>
      <c r="AM178" s="481"/>
      <c r="AN178" s="481"/>
      <c r="AO178" s="481"/>
      <c r="AP178" s="481"/>
      <c r="AQ178" s="481"/>
      <c r="AR178" s="481"/>
      <c r="AS178" s="481"/>
      <c r="AT178" s="481"/>
      <c r="AU178" s="481"/>
      <c r="AV178" s="481"/>
      <c r="AW178" s="481"/>
      <c r="AX178" s="481"/>
      <c r="AY178" s="481"/>
      <c r="AZ178" s="481"/>
      <c r="BA178" s="481"/>
      <c r="BB178" s="481"/>
      <c r="BC178" s="481"/>
      <c r="BD178" s="481"/>
      <c r="BE178" s="481"/>
      <c r="BF178" s="481"/>
      <c r="BG178" s="482"/>
    </row>
    <row r="179" spans="2:70" s="174" customFormat="1" ht="31.5" hidden="1" customHeight="1">
      <c r="B179" s="477" t="s">
        <v>250</v>
      </c>
      <c r="C179" s="456" t="s">
        <v>266</v>
      </c>
      <c r="D179" s="457"/>
      <c r="E179" s="457"/>
      <c r="F179" s="457"/>
      <c r="G179" s="457"/>
      <c r="H179" s="457"/>
      <c r="I179" s="457"/>
      <c r="J179" s="457"/>
      <c r="K179" s="458"/>
      <c r="L179" s="456" t="s">
        <v>267</v>
      </c>
      <c r="M179" s="457"/>
      <c r="N179" s="457"/>
      <c r="O179" s="457"/>
      <c r="P179" s="457"/>
      <c r="Q179" s="457"/>
      <c r="R179" s="457"/>
      <c r="S179" s="457"/>
      <c r="T179" s="457"/>
      <c r="U179" s="457"/>
      <c r="V179" s="458"/>
      <c r="W179" s="456" t="s">
        <v>268</v>
      </c>
      <c r="X179" s="457"/>
      <c r="Y179" s="457"/>
      <c r="Z179" s="458"/>
      <c r="AA179" s="456" t="s">
        <v>269</v>
      </c>
      <c r="AB179" s="457"/>
      <c r="AC179" s="457"/>
      <c r="AD179" s="457"/>
      <c r="AE179" s="457"/>
      <c r="AF179" s="457"/>
      <c r="AG179" s="457"/>
      <c r="AH179" s="458"/>
      <c r="AI179" s="456" t="s">
        <v>270</v>
      </c>
      <c r="AJ179" s="457"/>
      <c r="AK179" s="457"/>
      <c r="AL179" s="458"/>
      <c r="AM179" s="456" t="s">
        <v>271</v>
      </c>
      <c r="AN179" s="457"/>
      <c r="AO179" s="457"/>
      <c r="AP179" s="457"/>
      <c r="AQ179" s="457"/>
      <c r="AR179" s="457"/>
      <c r="AS179" s="457"/>
      <c r="AT179" s="457"/>
      <c r="AU179" s="457"/>
      <c r="AV179" s="457"/>
      <c r="AW179" s="457"/>
      <c r="AX179" s="457"/>
      <c r="AY179" s="457"/>
      <c r="AZ179" s="458"/>
      <c r="BA179" s="456" t="s">
        <v>272</v>
      </c>
      <c r="BB179" s="457"/>
      <c r="BC179" s="457"/>
      <c r="BD179" s="457"/>
      <c r="BE179" s="457"/>
      <c r="BF179" s="457"/>
      <c r="BG179" s="472"/>
      <c r="BH179" s="37"/>
    </row>
    <row r="180" spans="2:70" ht="24" hidden="1" customHeight="1">
      <c r="B180" s="478"/>
      <c r="C180" s="447" t="str">
        <f>+国籍</f>
        <v>ネパール</v>
      </c>
      <c r="D180" s="448"/>
      <c r="E180" s="448"/>
      <c r="F180" s="448"/>
      <c r="G180" s="448"/>
      <c r="H180" s="448"/>
      <c r="I180" s="448"/>
      <c r="J180" s="448"/>
      <c r="K180" s="448"/>
      <c r="L180" s="444"/>
      <c r="M180" s="449"/>
      <c r="N180" s="449"/>
      <c r="O180" s="449"/>
      <c r="P180" s="449"/>
      <c r="Q180" s="449"/>
      <c r="R180" s="449"/>
      <c r="S180" s="449"/>
      <c r="T180" s="449"/>
      <c r="U180" s="449"/>
      <c r="V180" s="450"/>
      <c r="W180" s="444"/>
      <c r="X180" s="451"/>
      <c r="Y180" s="451"/>
      <c r="Z180" s="452"/>
      <c r="AA180" s="463"/>
      <c r="AB180" s="449"/>
      <c r="AC180" s="449"/>
      <c r="AD180" s="449"/>
      <c r="AE180" s="449"/>
      <c r="AF180" s="449"/>
      <c r="AG180" s="449"/>
      <c r="AH180" s="450"/>
      <c r="AI180" s="469">
        <f>DATEDIF(AA180,$AX$192,"Y")</f>
        <v>0</v>
      </c>
      <c r="AJ180" s="470"/>
      <c r="AK180" s="470"/>
      <c r="AL180" s="471"/>
      <c r="AM180" s="475"/>
      <c r="AN180" s="447"/>
      <c r="AO180" s="447"/>
      <c r="AP180" s="447"/>
      <c r="AQ180" s="447"/>
      <c r="AR180" s="447"/>
      <c r="AS180" s="447"/>
      <c r="AT180" s="447"/>
      <c r="AU180" s="447"/>
      <c r="AV180" s="447"/>
      <c r="AW180" s="447"/>
      <c r="AX180" s="447"/>
      <c r="AY180" s="447"/>
      <c r="AZ180" s="447"/>
      <c r="BA180" s="444" t="str">
        <f>IF(L181=M109,"同 居","別 居")</f>
        <v>同 居</v>
      </c>
      <c r="BB180" s="449"/>
      <c r="BC180" s="449"/>
      <c r="BD180" s="449"/>
      <c r="BE180" s="449"/>
      <c r="BF180" s="449"/>
      <c r="BG180" s="468"/>
    </row>
    <row r="181" spans="2:70" ht="35.25" hidden="1" customHeight="1" thickBot="1">
      <c r="B181" s="479"/>
      <c r="C181" s="453" t="s">
        <v>273</v>
      </c>
      <c r="D181" s="454"/>
      <c r="E181" s="454"/>
      <c r="F181" s="454"/>
      <c r="G181" s="454"/>
      <c r="H181" s="454"/>
      <c r="I181" s="454"/>
      <c r="J181" s="454"/>
      <c r="K181" s="464"/>
      <c r="L181" s="474">
        <f>+AK17</f>
        <v>0</v>
      </c>
      <c r="M181" s="466"/>
      <c r="N181" s="466"/>
      <c r="O181" s="466"/>
      <c r="P181" s="466"/>
      <c r="Q181" s="466"/>
      <c r="R181" s="466"/>
      <c r="S181" s="466"/>
      <c r="T181" s="466"/>
      <c r="U181" s="466"/>
      <c r="V181" s="466"/>
      <c r="W181" s="466"/>
      <c r="X181" s="466"/>
      <c r="Y181" s="466"/>
      <c r="Z181" s="466"/>
      <c r="AA181" s="466"/>
      <c r="AB181" s="466"/>
      <c r="AC181" s="466"/>
      <c r="AD181" s="466"/>
      <c r="AE181" s="466"/>
      <c r="AF181" s="466"/>
      <c r="AG181" s="466"/>
      <c r="AH181" s="466"/>
      <c r="AI181" s="466"/>
      <c r="AJ181" s="466"/>
      <c r="AK181" s="466"/>
      <c r="AL181" s="466"/>
      <c r="AM181" s="466"/>
      <c r="AN181" s="466"/>
      <c r="AO181" s="466"/>
      <c r="AP181" s="466"/>
      <c r="AQ181" s="466"/>
      <c r="AR181" s="466"/>
      <c r="AS181" s="466"/>
      <c r="AT181" s="466"/>
      <c r="AU181" s="466"/>
      <c r="AV181" s="466"/>
      <c r="AW181" s="466"/>
      <c r="AX181" s="466"/>
      <c r="AY181" s="466"/>
      <c r="AZ181" s="466"/>
      <c r="BA181" s="466"/>
      <c r="BB181" s="466"/>
      <c r="BC181" s="466"/>
      <c r="BD181" s="466"/>
      <c r="BE181" s="466"/>
      <c r="BF181" s="466"/>
      <c r="BG181" s="467"/>
    </row>
    <row r="182" spans="2:70" s="174" customFormat="1" ht="31.5" hidden="1" customHeight="1">
      <c r="B182" s="436" t="s">
        <v>251</v>
      </c>
      <c r="C182" s="456" t="s">
        <v>266</v>
      </c>
      <c r="D182" s="457"/>
      <c r="E182" s="457"/>
      <c r="F182" s="457"/>
      <c r="G182" s="457"/>
      <c r="H182" s="457"/>
      <c r="I182" s="457"/>
      <c r="J182" s="457"/>
      <c r="K182" s="458"/>
      <c r="L182" s="456" t="s">
        <v>267</v>
      </c>
      <c r="M182" s="457"/>
      <c r="N182" s="457"/>
      <c r="O182" s="457"/>
      <c r="P182" s="457"/>
      <c r="Q182" s="457"/>
      <c r="R182" s="457"/>
      <c r="S182" s="457"/>
      <c r="T182" s="457"/>
      <c r="U182" s="457"/>
      <c r="V182" s="458"/>
      <c r="W182" s="456" t="s">
        <v>268</v>
      </c>
      <c r="X182" s="457"/>
      <c r="Y182" s="457"/>
      <c r="Z182" s="458"/>
      <c r="AA182" s="456" t="s">
        <v>269</v>
      </c>
      <c r="AB182" s="457"/>
      <c r="AC182" s="457"/>
      <c r="AD182" s="457"/>
      <c r="AE182" s="457"/>
      <c r="AF182" s="457"/>
      <c r="AG182" s="457"/>
      <c r="AH182" s="458"/>
      <c r="AI182" s="456" t="s">
        <v>270</v>
      </c>
      <c r="AJ182" s="457"/>
      <c r="AK182" s="457"/>
      <c r="AL182" s="458"/>
      <c r="AM182" s="456" t="s">
        <v>271</v>
      </c>
      <c r="AN182" s="457"/>
      <c r="AO182" s="457"/>
      <c r="AP182" s="457"/>
      <c r="AQ182" s="457"/>
      <c r="AR182" s="457"/>
      <c r="AS182" s="457"/>
      <c r="AT182" s="457"/>
      <c r="AU182" s="457"/>
      <c r="AV182" s="457"/>
      <c r="AW182" s="457"/>
      <c r="AX182" s="457"/>
      <c r="AY182" s="457"/>
      <c r="AZ182" s="458"/>
      <c r="BA182" s="456" t="s">
        <v>272</v>
      </c>
      <c r="BB182" s="457"/>
      <c r="BC182" s="457"/>
      <c r="BD182" s="457"/>
      <c r="BE182" s="457"/>
      <c r="BF182" s="457"/>
      <c r="BG182" s="472"/>
      <c r="BH182" s="37"/>
      <c r="BR182" s="193"/>
    </row>
    <row r="183" spans="2:70" ht="24" hidden="1" customHeight="1">
      <c r="B183" s="437"/>
      <c r="C183" s="447" t="str">
        <f>+国籍</f>
        <v>ネパール</v>
      </c>
      <c r="D183" s="448"/>
      <c r="E183" s="448"/>
      <c r="F183" s="448"/>
      <c r="G183" s="448"/>
      <c r="H183" s="448"/>
      <c r="I183" s="448"/>
      <c r="J183" s="448"/>
      <c r="K183" s="448"/>
      <c r="L183" s="447"/>
      <c r="M183" s="447"/>
      <c r="N183" s="447"/>
      <c r="O183" s="447"/>
      <c r="P183" s="447"/>
      <c r="Q183" s="447"/>
      <c r="R183" s="447"/>
      <c r="S183" s="447"/>
      <c r="T183" s="447"/>
      <c r="U183" s="447"/>
      <c r="V183" s="447"/>
      <c r="W183" s="447"/>
      <c r="X183" s="473"/>
      <c r="Y183" s="473"/>
      <c r="Z183" s="473"/>
      <c r="AA183" s="463"/>
      <c r="AB183" s="449"/>
      <c r="AC183" s="449"/>
      <c r="AD183" s="449"/>
      <c r="AE183" s="449"/>
      <c r="AF183" s="449"/>
      <c r="AG183" s="449"/>
      <c r="AH183" s="450"/>
      <c r="AI183" s="469">
        <f>DATEDIF(AA183,$AX$192,"Y")</f>
        <v>0</v>
      </c>
      <c r="AJ183" s="470"/>
      <c r="AK183" s="470"/>
      <c r="AL183" s="471"/>
      <c r="AM183" s="475"/>
      <c r="AN183" s="447"/>
      <c r="AO183" s="447"/>
      <c r="AP183" s="447"/>
      <c r="AQ183" s="447"/>
      <c r="AR183" s="447"/>
      <c r="AS183" s="447"/>
      <c r="AT183" s="447"/>
      <c r="AU183" s="447"/>
      <c r="AV183" s="447"/>
      <c r="AW183" s="447"/>
      <c r="AX183" s="447"/>
      <c r="AY183" s="447"/>
      <c r="AZ183" s="447"/>
      <c r="BA183" s="444" t="str">
        <f>IF(L184=M109,"同 居","別 居")</f>
        <v>同 居</v>
      </c>
      <c r="BB183" s="449"/>
      <c r="BC183" s="449"/>
      <c r="BD183" s="449"/>
      <c r="BE183" s="449"/>
      <c r="BF183" s="449"/>
      <c r="BG183" s="468"/>
    </row>
    <row r="184" spans="2:70" ht="35.25" hidden="1" customHeight="1" thickBot="1">
      <c r="B184" s="438"/>
      <c r="C184" s="453" t="s">
        <v>273</v>
      </c>
      <c r="D184" s="454"/>
      <c r="E184" s="454"/>
      <c r="F184" s="454"/>
      <c r="G184" s="454"/>
      <c r="H184" s="454"/>
      <c r="I184" s="454"/>
      <c r="J184" s="454"/>
      <c r="K184" s="455"/>
      <c r="L184" s="480">
        <f>+AK18</f>
        <v>0</v>
      </c>
      <c r="M184" s="481"/>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2"/>
    </row>
    <row r="185" spans="2:70" s="174" customFormat="1" ht="31.5" hidden="1" customHeight="1">
      <c r="B185" s="436" t="s">
        <v>252</v>
      </c>
      <c r="C185" s="456" t="s">
        <v>266</v>
      </c>
      <c r="D185" s="457"/>
      <c r="E185" s="457"/>
      <c r="F185" s="457"/>
      <c r="G185" s="457"/>
      <c r="H185" s="457"/>
      <c r="I185" s="457"/>
      <c r="J185" s="457"/>
      <c r="K185" s="458"/>
      <c r="L185" s="456" t="s">
        <v>267</v>
      </c>
      <c r="M185" s="457"/>
      <c r="N185" s="457"/>
      <c r="O185" s="457"/>
      <c r="P185" s="457"/>
      <c r="Q185" s="457"/>
      <c r="R185" s="457"/>
      <c r="S185" s="457"/>
      <c r="T185" s="457"/>
      <c r="U185" s="457"/>
      <c r="V185" s="458"/>
      <c r="W185" s="456" t="s">
        <v>268</v>
      </c>
      <c r="X185" s="457"/>
      <c r="Y185" s="457"/>
      <c r="Z185" s="458"/>
      <c r="AA185" s="456" t="s">
        <v>269</v>
      </c>
      <c r="AB185" s="457"/>
      <c r="AC185" s="457"/>
      <c r="AD185" s="457"/>
      <c r="AE185" s="457"/>
      <c r="AF185" s="457"/>
      <c r="AG185" s="457"/>
      <c r="AH185" s="458"/>
      <c r="AI185" s="456" t="s">
        <v>270</v>
      </c>
      <c r="AJ185" s="457"/>
      <c r="AK185" s="457"/>
      <c r="AL185" s="458"/>
      <c r="AM185" s="456" t="s">
        <v>271</v>
      </c>
      <c r="AN185" s="457"/>
      <c r="AO185" s="457"/>
      <c r="AP185" s="457"/>
      <c r="AQ185" s="457"/>
      <c r="AR185" s="457"/>
      <c r="AS185" s="457"/>
      <c r="AT185" s="457"/>
      <c r="AU185" s="457"/>
      <c r="AV185" s="457"/>
      <c r="AW185" s="457"/>
      <c r="AX185" s="457"/>
      <c r="AY185" s="457"/>
      <c r="AZ185" s="458"/>
      <c r="BA185" s="456" t="s">
        <v>272</v>
      </c>
      <c r="BB185" s="457"/>
      <c r="BC185" s="457"/>
      <c r="BD185" s="457"/>
      <c r="BE185" s="457"/>
      <c r="BF185" s="457"/>
      <c r="BG185" s="472"/>
      <c r="BH185" s="37"/>
    </row>
    <row r="186" spans="2:70" ht="24" hidden="1" customHeight="1">
      <c r="B186" s="437"/>
      <c r="C186" s="444"/>
      <c r="D186" s="445"/>
      <c r="E186" s="445"/>
      <c r="F186" s="445"/>
      <c r="G186" s="445"/>
      <c r="H186" s="445"/>
      <c r="I186" s="445"/>
      <c r="J186" s="445"/>
      <c r="K186" s="446"/>
      <c r="L186" s="444"/>
      <c r="M186" s="449"/>
      <c r="N186" s="449"/>
      <c r="O186" s="449"/>
      <c r="P186" s="449"/>
      <c r="Q186" s="449"/>
      <c r="R186" s="449"/>
      <c r="S186" s="449"/>
      <c r="T186" s="449"/>
      <c r="U186" s="449"/>
      <c r="V186" s="450"/>
      <c r="W186" s="444"/>
      <c r="X186" s="451"/>
      <c r="Y186" s="451"/>
      <c r="Z186" s="452"/>
      <c r="AA186" s="463"/>
      <c r="AB186" s="449"/>
      <c r="AC186" s="449"/>
      <c r="AD186" s="449"/>
      <c r="AE186" s="449"/>
      <c r="AF186" s="449"/>
      <c r="AG186" s="449"/>
      <c r="AH186" s="450"/>
      <c r="AI186" s="469">
        <f>DATEDIF(AA186,$AX$192,"Y")</f>
        <v>0</v>
      </c>
      <c r="AJ186" s="470"/>
      <c r="AK186" s="470"/>
      <c r="AL186" s="471"/>
      <c r="AM186" s="444"/>
      <c r="AN186" s="449"/>
      <c r="AO186" s="449"/>
      <c r="AP186" s="449"/>
      <c r="AQ186" s="449"/>
      <c r="AR186" s="449"/>
      <c r="AS186" s="449"/>
      <c r="AT186" s="449"/>
      <c r="AU186" s="449"/>
      <c r="AV186" s="449"/>
      <c r="AW186" s="449"/>
      <c r="AX186" s="449"/>
      <c r="AY186" s="449"/>
      <c r="AZ186" s="450"/>
      <c r="BA186" s="444" t="str">
        <f>IF(L187=M109,"同 居","別 居")</f>
        <v>同 居</v>
      </c>
      <c r="BB186" s="449"/>
      <c r="BC186" s="449"/>
      <c r="BD186" s="449"/>
      <c r="BE186" s="449"/>
      <c r="BF186" s="449"/>
      <c r="BG186" s="468"/>
    </row>
    <row r="187" spans="2:70" ht="35.25" hidden="1" customHeight="1" thickBot="1">
      <c r="B187" s="438"/>
      <c r="C187" s="460" t="s">
        <v>234</v>
      </c>
      <c r="D187" s="461"/>
      <c r="E187" s="461"/>
      <c r="F187" s="461"/>
      <c r="G187" s="461"/>
      <c r="H187" s="461"/>
      <c r="I187" s="461"/>
      <c r="J187" s="461"/>
      <c r="K187" s="462"/>
      <c r="L187" s="474"/>
      <c r="M187" s="466"/>
      <c r="N187" s="466"/>
      <c r="O187" s="466"/>
      <c r="P187" s="466"/>
      <c r="Q187" s="466"/>
      <c r="R187" s="466"/>
      <c r="S187" s="466"/>
      <c r="T187" s="466"/>
      <c r="U187" s="466"/>
      <c r="V187" s="466"/>
      <c r="W187" s="466"/>
      <c r="X187" s="466"/>
      <c r="Y187" s="466"/>
      <c r="Z187" s="466"/>
      <c r="AA187" s="466"/>
      <c r="AB187" s="466"/>
      <c r="AC187" s="466"/>
      <c r="AD187" s="466"/>
      <c r="AE187" s="466"/>
      <c r="AF187" s="466"/>
      <c r="AG187" s="466"/>
      <c r="AH187" s="466"/>
      <c r="AI187" s="466"/>
      <c r="AJ187" s="466"/>
      <c r="AK187" s="466"/>
      <c r="AL187" s="466"/>
      <c r="AM187" s="466"/>
      <c r="AN187" s="466"/>
      <c r="AO187" s="466"/>
      <c r="AP187" s="466"/>
      <c r="AQ187" s="466"/>
      <c r="AR187" s="466"/>
      <c r="AS187" s="466"/>
      <c r="AT187" s="466"/>
      <c r="AU187" s="466"/>
      <c r="AV187" s="466"/>
      <c r="AW187" s="466"/>
      <c r="AX187" s="466"/>
      <c r="AY187" s="466"/>
      <c r="AZ187" s="466"/>
      <c r="BA187" s="466"/>
      <c r="BB187" s="466"/>
      <c r="BC187" s="466"/>
      <c r="BD187" s="466"/>
      <c r="BE187" s="466"/>
      <c r="BF187" s="466"/>
      <c r="BG187" s="467"/>
    </row>
    <row r="188" spans="2:70" s="174" customFormat="1" ht="31.5" hidden="1" customHeight="1">
      <c r="B188" s="436" t="s">
        <v>253</v>
      </c>
      <c r="C188" s="456" t="s">
        <v>266</v>
      </c>
      <c r="D188" s="457"/>
      <c r="E188" s="457"/>
      <c r="F188" s="457"/>
      <c r="G188" s="457"/>
      <c r="H188" s="457"/>
      <c r="I188" s="457"/>
      <c r="J188" s="457"/>
      <c r="K188" s="458"/>
      <c r="L188" s="456" t="s">
        <v>267</v>
      </c>
      <c r="M188" s="457"/>
      <c r="N188" s="457"/>
      <c r="O188" s="457"/>
      <c r="P188" s="457"/>
      <c r="Q188" s="457"/>
      <c r="R188" s="457"/>
      <c r="S188" s="457"/>
      <c r="T188" s="457"/>
      <c r="U188" s="457"/>
      <c r="V188" s="458"/>
      <c r="W188" s="456" t="s">
        <v>268</v>
      </c>
      <c r="X188" s="457"/>
      <c r="Y188" s="457"/>
      <c r="Z188" s="458"/>
      <c r="AA188" s="456" t="s">
        <v>269</v>
      </c>
      <c r="AB188" s="457"/>
      <c r="AC188" s="457"/>
      <c r="AD188" s="457"/>
      <c r="AE188" s="457"/>
      <c r="AF188" s="457"/>
      <c r="AG188" s="457"/>
      <c r="AH188" s="458"/>
      <c r="AI188" s="456" t="s">
        <v>270</v>
      </c>
      <c r="AJ188" s="457"/>
      <c r="AK188" s="457"/>
      <c r="AL188" s="458"/>
      <c r="AM188" s="456" t="s">
        <v>271</v>
      </c>
      <c r="AN188" s="457"/>
      <c r="AO188" s="457"/>
      <c r="AP188" s="457"/>
      <c r="AQ188" s="457"/>
      <c r="AR188" s="457"/>
      <c r="AS188" s="457"/>
      <c r="AT188" s="457"/>
      <c r="AU188" s="457"/>
      <c r="AV188" s="457"/>
      <c r="AW188" s="457"/>
      <c r="AX188" s="457"/>
      <c r="AY188" s="457"/>
      <c r="AZ188" s="458"/>
      <c r="BA188" s="456" t="s">
        <v>272</v>
      </c>
      <c r="BB188" s="457"/>
      <c r="BC188" s="457"/>
      <c r="BD188" s="457"/>
      <c r="BE188" s="457"/>
      <c r="BF188" s="457"/>
      <c r="BG188" s="472"/>
      <c r="BH188" s="37"/>
    </row>
    <row r="189" spans="2:70" ht="24" hidden="1" customHeight="1">
      <c r="B189" s="437"/>
      <c r="C189" s="444"/>
      <c r="D189" s="445"/>
      <c r="E189" s="445"/>
      <c r="F189" s="445"/>
      <c r="G189" s="445"/>
      <c r="H189" s="445"/>
      <c r="I189" s="445"/>
      <c r="J189" s="445"/>
      <c r="K189" s="446"/>
      <c r="L189" s="444"/>
      <c r="M189" s="449"/>
      <c r="N189" s="449"/>
      <c r="O189" s="449"/>
      <c r="P189" s="449"/>
      <c r="Q189" s="449"/>
      <c r="R189" s="449"/>
      <c r="S189" s="449"/>
      <c r="T189" s="449"/>
      <c r="U189" s="449"/>
      <c r="V189" s="450"/>
      <c r="W189" s="444"/>
      <c r="X189" s="451"/>
      <c r="Y189" s="451"/>
      <c r="Z189" s="452"/>
      <c r="AA189" s="463"/>
      <c r="AB189" s="449"/>
      <c r="AC189" s="449"/>
      <c r="AD189" s="449"/>
      <c r="AE189" s="449"/>
      <c r="AF189" s="449"/>
      <c r="AG189" s="449"/>
      <c r="AH189" s="450"/>
      <c r="AI189" s="469">
        <f>DATEDIF(AA189,$AX$192,"Y")</f>
        <v>0</v>
      </c>
      <c r="AJ189" s="470"/>
      <c r="AK189" s="470"/>
      <c r="AL189" s="471"/>
      <c r="AM189" s="875"/>
      <c r="AN189" s="449"/>
      <c r="AO189" s="449"/>
      <c r="AP189" s="449"/>
      <c r="AQ189" s="449"/>
      <c r="AR189" s="449"/>
      <c r="AS189" s="449"/>
      <c r="AT189" s="449"/>
      <c r="AU189" s="449"/>
      <c r="AV189" s="449"/>
      <c r="AW189" s="449"/>
      <c r="AX189" s="449"/>
      <c r="AY189" s="449"/>
      <c r="AZ189" s="450"/>
      <c r="BA189" s="444" t="str">
        <f>IF(L190=M109,"同 居","別 居")</f>
        <v>同 居</v>
      </c>
      <c r="BB189" s="449"/>
      <c r="BC189" s="449"/>
      <c r="BD189" s="449"/>
      <c r="BE189" s="449"/>
      <c r="BF189" s="449"/>
      <c r="BG189" s="468"/>
    </row>
    <row r="190" spans="2:70" ht="35.25" hidden="1" customHeight="1" thickBot="1">
      <c r="B190" s="438"/>
      <c r="C190" s="453" t="s">
        <v>273</v>
      </c>
      <c r="D190" s="454"/>
      <c r="E190" s="454"/>
      <c r="F190" s="454"/>
      <c r="G190" s="454"/>
      <c r="H190" s="454"/>
      <c r="I190" s="454"/>
      <c r="J190" s="454"/>
      <c r="K190" s="464"/>
      <c r="L190" s="465"/>
      <c r="M190" s="466"/>
      <c r="N190" s="466"/>
      <c r="O190" s="466"/>
      <c r="P190" s="466"/>
      <c r="Q190" s="466"/>
      <c r="R190" s="466"/>
      <c r="S190" s="466"/>
      <c r="T190" s="466"/>
      <c r="U190" s="466"/>
      <c r="V190" s="466"/>
      <c r="W190" s="466"/>
      <c r="X190" s="466"/>
      <c r="Y190" s="466"/>
      <c r="Z190" s="466"/>
      <c r="AA190" s="466"/>
      <c r="AB190" s="466"/>
      <c r="AC190" s="466"/>
      <c r="AD190" s="466"/>
      <c r="AE190" s="466"/>
      <c r="AF190" s="466"/>
      <c r="AG190" s="466"/>
      <c r="AH190" s="466"/>
      <c r="AI190" s="466"/>
      <c r="AJ190" s="466"/>
      <c r="AK190" s="466"/>
      <c r="AL190" s="466"/>
      <c r="AM190" s="466"/>
      <c r="AN190" s="466"/>
      <c r="AO190" s="466"/>
      <c r="AP190" s="466"/>
      <c r="AQ190" s="466"/>
      <c r="AR190" s="466"/>
      <c r="AS190" s="466"/>
      <c r="AT190" s="466"/>
      <c r="AU190" s="466"/>
      <c r="AV190" s="466"/>
      <c r="AW190" s="466"/>
      <c r="AX190" s="466"/>
      <c r="AY190" s="466"/>
      <c r="AZ190" s="466"/>
      <c r="BA190" s="466"/>
      <c r="BB190" s="466"/>
      <c r="BC190" s="466"/>
      <c r="BD190" s="466"/>
      <c r="BE190" s="466"/>
      <c r="BF190" s="466"/>
      <c r="BG190" s="467"/>
    </row>
    <row r="191" spans="2:70" ht="25.5" hidden="1" customHeight="1">
      <c r="B191" s="171"/>
      <c r="C191" s="37"/>
      <c r="D191" s="37"/>
      <c r="E191" s="37"/>
      <c r="M191" s="37"/>
    </row>
    <row r="192" spans="2:70" ht="55.5" hidden="1" customHeight="1">
      <c r="B192" s="171"/>
      <c r="C192" s="764" t="s">
        <v>254</v>
      </c>
      <c r="D192" s="415"/>
      <c r="E192" s="415"/>
      <c r="F192" s="415"/>
      <c r="G192" s="415"/>
      <c r="H192" s="415"/>
      <c r="I192" s="415"/>
      <c r="J192" s="415"/>
      <c r="K192" s="415"/>
      <c r="L192" s="872">
        <f>+K107</f>
        <v>0</v>
      </c>
      <c r="M192" s="873"/>
      <c r="N192" s="873"/>
      <c r="O192" s="873"/>
      <c r="P192" s="873"/>
      <c r="Q192" s="873"/>
      <c r="R192" s="873"/>
      <c r="S192" s="873"/>
      <c r="T192" s="873"/>
      <c r="U192" s="873"/>
      <c r="V192" s="874" t="s">
        <v>242</v>
      </c>
      <c r="W192" s="439"/>
      <c r="X192" s="439"/>
      <c r="Y192" s="439"/>
      <c r="Z192" s="439"/>
      <c r="AA192" s="439"/>
      <c r="AB192" s="439"/>
      <c r="AC192" s="439"/>
      <c r="AD192" s="440"/>
      <c r="AE192" s="440"/>
      <c r="AF192" s="440"/>
      <c r="AG192" s="440"/>
      <c r="AH192" s="440"/>
      <c r="AI192" s="440"/>
      <c r="AJ192" s="440"/>
      <c r="AK192" s="440"/>
      <c r="AL192" s="440"/>
      <c r="AM192" s="440"/>
      <c r="AN192" s="440"/>
      <c r="AO192" s="124"/>
      <c r="AP192" s="441" t="s">
        <v>263</v>
      </c>
      <c r="AQ192" s="442"/>
      <c r="AR192" s="442"/>
      <c r="AS192" s="442"/>
      <c r="AT192" s="442"/>
      <c r="AU192" s="442"/>
      <c r="AV192" s="442"/>
      <c r="AW192" s="442"/>
      <c r="AX192" s="476">
        <f>+BA79</f>
        <v>0</v>
      </c>
      <c r="AY192" s="443"/>
      <c r="AZ192" s="443"/>
      <c r="BA192" s="443"/>
      <c r="BB192" s="443"/>
      <c r="BC192" s="443"/>
      <c r="BD192" s="443"/>
      <c r="BE192" s="443"/>
      <c r="BF192" s="443"/>
      <c r="BG192" s="443"/>
      <c r="BH192" s="443"/>
      <c r="BI192" s="190"/>
    </row>
    <row r="193" spans="2:62" ht="15.75" hidden="1" customHeight="1">
      <c r="B193" s="171"/>
      <c r="C193" s="207" t="s">
        <v>72</v>
      </c>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P193" s="402"/>
      <c r="AQ193" s="402"/>
      <c r="AR193" s="402"/>
      <c r="AS193" s="402"/>
      <c r="AT193" s="402"/>
      <c r="AU193" s="402"/>
      <c r="AV193" s="402"/>
      <c r="AW193" s="402"/>
    </row>
    <row r="194" spans="2:62" s="197" customFormat="1" ht="39" hidden="1" customHeight="1">
      <c r="B194" s="199"/>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c r="AO194" s="200"/>
      <c r="AP194" s="200"/>
      <c r="AQ194" s="200"/>
      <c r="AR194" s="200"/>
      <c r="AS194" s="200"/>
      <c r="AT194" s="200"/>
      <c r="AU194" s="200"/>
      <c r="AV194" s="200"/>
      <c r="AW194" s="200"/>
      <c r="AX194" s="200"/>
      <c r="AY194" s="200"/>
      <c r="AZ194" s="200"/>
      <c r="BA194" s="200"/>
      <c r="BB194" s="200"/>
      <c r="BC194" s="200"/>
      <c r="BD194" s="200"/>
      <c r="BE194" s="200"/>
      <c r="BF194" s="200"/>
      <c r="BG194" s="200"/>
      <c r="BI194" s="185"/>
      <c r="BJ194" s="185"/>
    </row>
    <row r="195" spans="2:62" ht="87.75" hidden="1" customHeight="1">
      <c r="D195" s="175"/>
      <c r="E195" s="871"/>
      <c r="F195" s="871"/>
      <c r="G195" s="493"/>
      <c r="H195" s="493"/>
      <c r="I195" s="493"/>
      <c r="J195" s="493"/>
      <c r="K195" s="493"/>
      <c r="L195" s="493"/>
      <c r="M195" s="493"/>
      <c r="N195" s="493"/>
      <c r="O195" s="493"/>
      <c r="P195" s="493"/>
      <c r="Q195" s="493"/>
      <c r="R195" s="493"/>
      <c r="S195" s="493"/>
      <c r="T195" s="493"/>
      <c r="U195" s="493"/>
      <c r="V195" s="493"/>
      <c r="W195" s="493"/>
      <c r="X195" s="493"/>
      <c r="Y195" s="493"/>
      <c r="Z195" s="493"/>
      <c r="AA195" s="493"/>
      <c r="AB195" s="493"/>
      <c r="AC195" s="493"/>
      <c r="AD195" s="493"/>
      <c r="AE195" s="493"/>
      <c r="AF195" s="493"/>
      <c r="AG195" s="493"/>
      <c r="AH195" s="493"/>
      <c r="AI195" s="493"/>
      <c r="AJ195" s="493"/>
      <c r="AK195" s="493"/>
      <c r="AL195" s="493"/>
      <c r="AM195" s="493"/>
      <c r="AN195" s="493"/>
      <c r="AO195" s="493"/>
      <c r="AP195" s="493"/>
      <c r="AQ195" s="493"/>
      <c r="AR195" s="493"/>
      <c r="AS195" s="493"/>
      <c r="AT195" s="493"/>
      <c r="AU195" s="493"/>
      <c r="AV195" s="493"/>
      <c r="AW195" s="493"/>
      <c r="AX195" s="493"/>
      <c r="AY195" s="493"/>
      <c r="AZ195" s="493"/>
      <c r="BA195" s="493"/>
      <c r="BB195" s="493"/>
      <c r="BC195" s="493"/>
      <c r="BD195" s="493"/>
    </row>
    <row r="196" spans="2:62" ht="15.75" hidden="1" customHeight="1">
      <c r="D196" s="175"/>
      <c r="E196" s="871"/>
      <c r="F196" s="871"/>
      <c r="G196" s="493"/>
      <c r="H196" s="493"/>
      <c r="I196" s="493"/>
      <c r="J196" s="493"/>
      <c r="K196" s="493"/>
      <c r="L196" s="493"/>
      <c r="M196" s="493"/>
      <c r="N196" s="493"/>
      <c r="O196" s="493"/>
      <c r="P196" s="493"/>
      <c r="Q196" s="493"/>
      <c r="R196" s="493"/>
      <c r="S196" s="493"/>
      <c r="T196" s="493"/>
      <c r="U196" s="493"/>
      <c r="V196" s="493"/>
      <c r="W196" s="493"/>
      <c r="X196" s="493"/>
      <c r="Y196" s="493"/>
      <c r="Z196" s="493"/>
      <c r="AA196" s="493"/>
      <c r="AB196" s="493"/>
      <c r="AC196" s="493"/>
      <c r="AD196" s="493"/>
      <c r="AE196" s="493"/>
      <c r="AF196" s="493"/>
      <c r="AG196" s="493"/>
      <c r="AH196" s="493"/>
      <c r="AI196" s="493"/>
      <c r="AJ196" s="493"/>
      <c r="AK196" s="493"/>
      <c r="AL196" s="493"/>
      <c r="AM196" s="493"/>
      <c r="AN196" s="493"/>
      <c r="AO196" s="493"/>
      <c r="AP196" s="493"/>
      <c r="AQ196" s="493"/>
      <c r="AR196" s="493"/>
      <c r="AS196" s="493"/>
      <c r="AT196" s="493"/>
      <c r="AU196" s="493"/>
      <c r="AV196" s="493"/>
      <c r="AW196" s="493"/>
      <c r="AX196" s="493"/>
      <c r="AY196" s="493"/>
      <c r="AZ196" s="493"/>
      <c r="BA196" s="493"/>
      <c r="BB196" s="493"/>
      <c r="BC196" s="493"/>
      <c r="BD196" s="493"/>
    </row>
    <row r="197" spans="2:62" ht="15.75" hidden="1" customHeight="1">
      <c r="D197" s="175"/>
      <c r="E197" s="871"/>
      <c r="F197" s="871"/>
      <c r="G197" s="493"/>
      <c r="H197" s="493"/>
      <c r="I197" s="493"/>
      <c r="J197" s="493"/>
      <c r="K197" s="493"/>
      <c r="L197" s="493"/>
      <c r="M197" s="493"/>
      <c r="N197" s="493"/>
      <c r="O197" s="493"/>
      <c r="P197" s="493"/>
      <c r="Q197" s="493"/>
      <c r="R197" s="493"/>
      <c r="S197" s="493"/>
      <c r="T197" s="493"/>
      <c r="U197" s="493"/>
      <c r="V197" s="493"/>
      <c r="W197" s="493"/>
      <c r="X197" s="493"/>
      <c r="Y197" s="493"/>
      <c r="Z197" s="493"/>
      <c r="AA197" s="493"/>
      <c r="AB197" s="493"/>
      <c r="AC197" s="493"/>
      <c r="AD197" s="493"/>
      <c r="AE197" s="493"/>
      <c r="AF197" s="493"/>
      <c r="AG197" s="493"/>
      <c r="AH197" s="493"/>
      <c r="AI197" s="493"/>
      <c r="AJ197" s="493"/>
      <c r="AK197" s="493"/>
      <c r="AL197" s="493"/>
      <c r="AM197" s="493"/>
      <c r="AN197" s="493"/>
      <c r="AO197" s="493"/>
      <c r="AP197" s="493"/>
      <c r="AQ197" s="493"/>
      <c r="AR197" s="493"/>
      <c r="AS197" s="493"/>
      <c r="AT197" s="493"/>
      <c r="AU197" s="493"/>
      <c r="AV197" s="493"/>
      <c r="AW197" s="493"/>
      <c r="AX197" s="493"/>
      <c r="AY197" s="493"/>
      <c r="AZ197" s="493"/>
      <c r="BA197" s="493"/>
      <c r="BB197" s="493"/>
      <c r="BC197" s="493"/>
      <c r="BD197" s="493"/>
    </row>
    <row r="198" spans="2:62" ht="15.75" hidden="1" customHeight="1">
      <c r="D198" s="175"/>
      <c r="E198" s="871"/>
      <c r="F198" s="871"/>
      <c r="G198" s="493"/>
      <c r="H198" s="493"/>
      <c r="I198" s="493"/>
      <c r="J198" s="493"/>
      <c r="K198" s="493"/>
      <c r="L198" s="493"/>
      <c r="M198" s="493"/>
      <c r="N198" s="493"/>
      <c r="O198" s="493"/>
      <c r="P198" s="493"/>
      <c r="Q198" s="493"/>
      <c r="R198" s="493"/>
      <c r="S198" s="493"/>
      <c r="T198" s="493"/>
      <c r="U198" s="493"/>
      <c r="V198" s="493"/>
      <c r="W198" s="493"/>
      <c r="X198" s="493"/>
      <c r="Y198" s="493"/>
      <c r="Z198" s="493"/>
      <c r="AA198" s="493"/>
      <c r="AB198" s="493"/>
      <c r="AC198" s="493"/>
      <c r="AD198" s="493"/>
      <c r="AE198" s="493"/>
      <c r="AF198" s="493"/>
      <c r="AG198" s="493"/>
      <c r="AH198" s="493"/>
      <c r="AI198" s="493"/>
      <c r="AJ198" s="493"/>
      <c r="AK198" s="493"/>
      <c r="AL198" s="493"/>
      <c r="AM198" s="493"/>
      <c r="AN198" s="493"/>
      <c r="AO198" s="493"/>
      <c r="AP198" s="493"/>
      <c r="AQ198" s="493"/>
      <c r="AR198" s="493"/>
      <c r="AS198" s="493"/>
      <c r="AT198" s="493"/>
      <c r="AU198" s="493"/>
      <c r="AV198" s="493"/>
      <c r="AW198" s="493"/>
      <c r="AX198" s="493"/>
      <c r="AY198" s="493"/>
      <c r="AZ198" s="493"/>
      <c r="BA198" s="493"/>
      <c r="BB198" s="493"/>
      <c r="BC198" s="493"/>
      <c r="BD198" s="493"/>
    </row>
    <row r="199" spans="2:62" ht="15.75" hidden="1" customHeight="1">
      <c r="D199" s="175"/>
      <c r="E199" s="871"/>
      <c r="F199" s="871"/>
      <c r="G199" s="493"/>
      <c r="H199" s="493"/>
      <c r="I199" s="493"/>
      <c r="J199" s="493"/>
      <c r="K199" s="493"/>
      <c r="L199" s="493"/>
      <c r="M199" s="493"/>
      <c r="N199" s="493"/>
      <c r="O199" s="493"/>
      <c r="P199" s="493"/>
      <c r="Q199" s="493"/>
      <c r="R199" s="493"/>
      <c r="S199" s="493"/>
      <c r="T199" s="493"/>
      <c r="U199" s="493"/>
      <c r="V199" s="493"/>
      <c r="W199" s="493"/>
      <c r="X199" s="493"/>
      <c r="Y199" s="493"/>
      <c r="Z199" s="493"/>
      <c r="AA199" s="493"/>
      <c r="AB199" s="493"/>
      <c r="AC199" s="493"/>
      <c r="AD199" s="493"/>
      <c r="AE199" s="493"/>
      <c r="AF199" s="493"/>
      <c r="AG199" s="493"/>
      <c r="AH199" s="493"/>
      <c r="AI199" s="493"/>
      <c r="AJ199" s="493"/>
      <c r="AK199" s="493"/>
      <c r="AL199" s="493"/>
      <c r="AM199" s="493"/>
      <c r="AN199" s="493"/>
      <c r="AO199" s="493"/>
      <c r="AP199" s="493"/>
      <c r="AQ199" s="493"/>
      <c r="AR199" s="493"/>
      <c r="AS199" s="493"/>
      <c r="AT199" s="493"/>
      <c r="AU199" s="493"/>
      <c r="AV199" s="493"/>
      <c r="AW199" s="493"/>
      <c r="AX199" s="493"/>
      <c r="AY199" s="493"/>
      <c r="AZ199" s="493"/>
      <c r="BA199" s="493"/>
      <c r="BB199" s="493"/>
      <c r="BC199" s="493"/>
      <c r="BD199" s="493"/>
    </row>
    <row r="200" spans="2:62" ht="15.75" hidden="1" customHeight="1">
      <c r="D200" s="175"/>
      <c r="E200" s="871"/>
      <c r="F200" s="871"/>
      <c r="G200" s="493"/>
      <c r="H200" s="493"/>
      <c r="I200" s="493"/>
      <c r="J200" s="493"/>
      <c r="K200" s="493"/>
      <c r="L200" s="493"/>
      <c r="M200" s="493"/>
      <c r="N200" s="493"/>
      <c r="O200" s="493"/>
      <c r="P200" s="493"/>
      <c r="Q200" s="493"/>
      <c r="R200" s="493"/>
      <c r="S200" s="493"/>
      <c r="T200" s="493"/>
      <c r="U200" s="493"/>
      <c r="V200" s="493"/>
      <c r="W200" s="493"/>
      <c r="X200" s="493"/>
      <c r="Y200" s="493"/>
      <c r="Z200" s="493"/>
      <c r="AA200" s="493"/>
      <c r="AB200" s="493"/>
      <c r="AC200" s="493"/>
      <c r="AD200" s="493"/>
      <c r="AE200" s="493"/>
      <c r="AF200" s="493"/>
      <c r="AG200" s="493"/>
      <c r="AH200" s="493"/>
      <c r="AI200" s="493"/>
      <c r="AJ200" s="493"/>
      <c r="AK200" s="493"/>
      <c r="AL200" s="493"/>
      <c r="AM200" s="493"/>
      <c r="AN200" s="493"/>
      <c r="AO200" s="493"/>
      <c r="AP200" s="493"/>
      <c r="AQ200" s="493"/>
      <c r="AR200" s="493"/>
      <c r="AS200" s="493"/>
      <c r="AT200" s="493"/>
      <c r="AU200" s="493"/>
      <c r="AV200" s="493"/>
      <c r="AW200" s="493"/>
      <c r="AX200" s="493"/>
      <c r="AY200" s="493"/>
      <c r="AZ200" s="493"/>
      <c r="BA200" s="493"/>
      <c r="BB200" s="493"/>
      <c r="BC200" s="493"/>
      <c r="BD200" s="493"/>
    </row>
    <row r="201" spans="2:62" ht="15.75" hidden="1" customHeight="1">
      <c r="D201" s="175"/>
      <c r="E201" s="871"/>
      <c r="F201" s="871"/>
      <c r="G201" s="493"/>
      <c r="H201" s="493"/>
      <c r="I201" s="493"/>
      <c r="J201" s="493"/>
      <c r="K201" s="493"/>
      <c r="L201" s="493"/>
      <c r="M201" s="493"/>
      <c r="N201" s="493"/>
      <c r="O201" s="493"/>
      <c r="P201" s="493"/>
      <c r="Q201" s="493"/>
      <c r="R201" s="493"/>
      <c r="S201" s="493"/>
      <c r="T201" s="493"/>
      <c r="U201" s="493"/>
      <c r="V201" s="493"/>
      <c r="W201" s="493"/>
      <c r="X201" s="493"/>
      <c r="Y201" s="493"/>
      <c r="Z201" s="493"/>
      <c r="AA201" s="493"/>
      <c r="AB201" s="493"/>
      <c r="AC201" s="493"/>
      <c r="AD201" s="493"/>
      <c r="AE201" s="493"/>
      <c r="AF201" s="493"/>
      <c r="AG201" s="493"/>
      <c r="AH201" s="493"/>
      <c r="AI201" s="493"/>
      <c r="AJ201" s="493"/>
      <c r="AK201" s="493"/>
      <c r="AL201" s="493"/>
      <c r="AM201" s="493"/>
      <c r="AN201" s="493"/>
      <c r="AO201" s="493"/>
      <c r="AP201" s="493"/>
      <c r="AQ201" s="493"/>
      <c r="AR201" s="493"/>
      <c r="AS201" s="493"/>
      <c r="AT201" s="493"/>
      <c r="AU201" s="493"/>
      <c r="AV201" s="493"/>
      <c r="AW201" s="493"/>
      <c r="AX201" s="493"/>
      <c r="AY201" s="493"/>
      <c r="AZ201" s="493"/>
      <c r="BA201" s="493"/>
      <c r="BB201" s="493"/>
      <c r="BC201" s="493"/>
      <c r="BD201" s="493"/>
    </row>
    <row r="202" spans="2:62" ht="15.75" hidden="1" customHeight="1">
      <c r="D202" s="175"/>
      <c r="E202" s="871"/>
      <c r="F202" s="871"/>
      <c r="G202" s="493"/>
      <c r="H202" s="493"/>
      <c r="I202" s="493"/>
      <c r="J202" s="493"/>
      <c r="K202" s="493"/>
      <c r="L202" s="493"/>
      <c r="M202" s="493"/>
      <c r="N202" s="493"/>
      <c r="O202" s="493"/>
      <c r="P202" s="493"/>
      <c r="Q202" s="493"/>
      <c r="R202" s="493"/>
      <c r="S202" s="493"/>
      <c r="T202" s="493"/>
      <c r="U202" s="493"/>
      <c r="V202" s="493"/>
      <c r="W202" s="493"/>
      <c r="X202" s="493"/>
      <c r="Y202" s="493"/>
      <c r="Z202" s="493"/>
      <c r="AA202" s="493"/>
      <c r="AB202" s="493"/>
      <c r="AC202" s="493"/>
      <c r="AD202" s="493"/>
      <c r="AE202" s="493"/>
      <c r="AF202" s="493"/>
      <c r="AG202" s="493"/>
      <c r="AH202" s="493"/>
      <c r="AI202" s="493"/>
      <c r="AJ202" s="493"/>
      <c r="AK202" s="493"/>
      <c r="AL202" s="493"/>
      <c r="AM202" s="493"/>
      <c r="AN202" s="493"/>
      <c r="AO202" s="493"/>
      <c r="AP202" s="493"/>
      <c r="AQ202" s="493"/>
      <c r="AR202" s="493"/>
      <c r="AS202" s="493"/>
      <c r="AT202" s="493"/>
      <c r="AU202" s="493"/>
      <c r="AV202" s="493"/>
      <c r="AW202" s="493"/>
      <c r="AX202" s="493"/>
      <c r="AY202" s="493"/>
      <c r="AZ202" s="493"/>
      <c r="BA202" s="493"/>
      <c r="BB202" s="493"/>
      <c r="BC202" s="493"/>
      <c r="BD202" s="493"/>
    </row>
    <row r="203" spans="2:62" ht="15.75" hidden="1" customHeight="1"/>
    <row r="204" spans="2:62" ht="15.75" hidden="1" customHeight="1"/>
    <row r="205" spans="2:62" ht="15.75" hidden="1" customHeight="1"/>
    <row r="206" spans="2:62" ht="15.75" customHeight="1"/>
    <row r="207" spans="2:62" ht="15.75" customHeight="1"/>
    <row r="208" spans="2:62"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8.25" customHeight="1"/>
    <row r="824" ht="31.5" customHeight="1"/>
    <row r="825" ht="6.75" customHeight="1"/>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29"/>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sheetData>
  <sheetProtection algorithmName="SHA-512" hashValue="auh2Rlfw5R1mf9nQ2LT4xadzSAHxJQGXfNJFOpovROuWTfb5EhHLF1Y5A+Cb6tzCleky6HlBM1hPyHD7rM3Y0A==" saltValue="9aoMyi0ChCpVs/1hlkHKOg==" spinCount="100000" sheet="1" formatCells="0"/>
  <protectedRanges>
    <protectedRange sqref="AE5:AQ6 AW5:BI6" name="範囲36"/>
    <protectedRange sqref="W168:AH168 C168:K168 C171:AH171 AM171:AZ171 C174:AH174 AM174:AZ174 L175:BG175 L172:BG172 L178:BG178 C177:Z177 AM177:AZ177 C180:AH180 AM180:AZ180 L181:BG181 C183:V183" name="範囲34"/>
    <protectedRange sqref="T123:Y123 AM123:AP123 BD123:BH123" name="範囲29"/>
    <protectedRange sqref="C23:S24" name="範囲28"/>
    <protectedRange sqref="J130 BG130:BH130 L130:BE130" name="範囲1_2_1"/>
    <protectedRange sqref="AT119:AX120 AQ119:AS119 AQ120:AR120" name="範囲1_2"/>
    <protectedRange sqref="K122:X122 AJ122:AS122 BC122:BH122 AK124:AV124 X124:Z124 X123:Y123 U123:V123" name="範囲24"/>
    <protectedRange sqref="P122 AK122:AK123 T122" name="範囲21_2"/>
    <protectedRange sqref="X124:Z124 AV123:AW123 M123 P122:V122 AZ124 AK124:AX124 Y122 X123:Y123 U123:V123 AK122:AO123 AP122:AS122 AU122:AV122 AQ123:AT123" name="範囲23_2"/>
    <protectedRange sqref="AA124 AK124 K122 AZ124 M123 AW124:AX124 X123:Y123 U123:V123" name="範囲21"/>
    <protectedRange sqref="Z123 K122 M123 AB122:AC123 AZ124 AK124:AX124 AA124:AB124 Y122:Z122 P122:W122 X123:Y124 U123:V123 AE122:AE123 AF122 AG122:AO123 AP122:AQ122 AQ123:AR123" name="範囲23"/>
    <protectedRange sqref="X137:BG137 AN146:AO146 AC145:AF145 AT145:AV146 BF145:BG145 BF146:BP146 Q146:AL146 B147:BG147 B141:BG144" name="範囲18"/>
    <protectedRange sqref="K113 T123 K117:S121 BC126:BH126 BC127:BF129 B134:BG134 B137:W137 AC117:AO121 AY117:BH120 R126:AG129 AC115 AM115:AQ116 AL116 BD115:BH116 K115:AB116 AD115:AK116 AE113:AL114 AD114" name="範囲16"/>
    <protectedRange sqref="U138:W139 AL140 AT145:AU145 BD141:BF144 BM146:BO146 BG145 BD147:BF147" name="区域17"/>
    <protectedRange sqref="I140 J139 J141:J144 D138:D139 J147" name="区域15"/>
    <protectedRange sqref="M139:M144 Y139:Y140 AK139:AK140 AM140 AQ139:AS140 AO141:AP144 AX145:BA145 AL139:AM139 Y141:AA144 AA139:AA140 AP139 AF139:AF140 G138:H139 N138:P139 I138:M138 Y146:AA147 AO147:AP147 AI147:AL147 AI141:AL144 AN146:AO146 AB146:AL146 M147" name="区域16"/>
    <protectedRange sqref="W111" name="区域30"/>
    <protectedRange sqref="B135:B136" name="区域38"/>
    <protectedRange sqref="AU107:BH107" name="範囲2_1"/>
    <protectedRange sqref="E195:F202" name="区域9"/>
    <protectedRange sqref="P89:Y89" name="追加1"/>
    <protectedRange sqref="BR88:BS88" name="範囲4"/>
    <protectedRange sqref="U66 AC66 AL66 AS66 AC68:BA69 K73:P73 S73:U73 M109:BH109 Y73:Z73 AD73:AE73" name="範囲2"/>
    <protectedRange sqref="AB5:AQ6 J7:R7 K9:BG9 C35:BI36 D41:BI42 AY5:BH6 U113:AC113 AR114:BG114 BB113:BH113 O132:S134 AE132:AG134 C132:E134 BF129:BG129 AK132:AS134 J135:L136 O135:AS136 BA129:BC129 AX125:AY128 BC126:BF126 AG125:AW125 AW132:BG137 AH126:AH128 AZ126:BB128 BC127:BG128 K125:AF127 D129:AX129 K130:AG131 B128:B129 C30:BI31 K121:BG121 K119:AP120 AY119:BG120 D128:AF128 C22:BI22 C25:BI26 AH131:BG131 T23:BI24 T123 B18:BI18 B17:P17 Z17:BI17 AC115 AL116:AS118 AL115:AR115 AT115:BG118 K115:AB118 AD115:AK118 AC117:AC118 I5:R6 B14:BI16 AW113:AZ113 AT113:AU113" name="範囲1"/>
    <protectedRange sqref="BN7:BQ7" name="範囲3"/>
    <protectedRange sqref="AG37:AI37" name="追加2"/>
    <protectedRange sqref="S195:BD202" name="区域8"/>
    <protectedRange sqref="T1:AB1 U2:AB2 I1:O2 BV1:BW1 BU2:BW2 AU1:AV1 AK2:AO2 AY2:BC2 BN2:BR2 C113 H113:I113 K145:AA145 AW145:BE146 J146:P146 AG145:AL145 AN145:AO145 AX1:BD1 BI1:BJ1 BP1:BQ1 BI2 AF1:AN1" name="範囲1_1"/>
    <protectedRange sqref="K107:T107 L192:U192" name="範囲17"/>
    <protectedRange sqref="B134:H134 B137:BG137 B141:BG142" name="範囲19"/>
    <protectedRange sqref="G1:O1 T1:AB1 AR1:AX1 AF1:AO1" name="範囲25"/>
    <protectedRange sqref="Q18:Y18" name="範囲30"/>
    <protectedRange sqref="C158:Z158 AM158:AZ158" name="範囲31_1"/>
    <protectedRange sqref="L161:U161" name="範囲17_1"/>
    <protectedRange sqref="C168:BG168 L169:BG169 C171:BG171 L172:BG172 C174:BG174 L175:BG175 C177:BG177 L178:BG178 C180:BG180 L181:BG181 C183:BG183 L184:BG184 C186:BG186 L187:BG187 C189:BG189 L190:BG190 AX192:BH192" name="範囲33"/>
    <protectedRange sqref="Q17:Y17" name="範囲35"/>
  </protectedRanges>
  <mergeCells count="619">
    <mergeCell ref="S74:X74"/>
    <mergeCell ref="Y73:AI73"/>
    <mergeCell ref="D4:BG4"/>
    <mergeCell ref="C51:BH51"/>
    <mergeCell ref="C52:BH52"/>
    <mergeCell ref="C53:BH53"/>
    <mergeCell ref="C54:BH54"/>
    <mergeCell ref="C74:J74"/>
    <mergeCell ref="C57:BH57"/>
    <mergeCell ref="C58:BH58"/>
    <mergeCell ref="C59:BH59"/>
    <mergeCell ref="C60:BH60"/>
    <mergeCell ref="C61:BH61"/>
    <mergeCell ref="C62:BH62"/>
    <mergeCell ref="C63:BH63"/>
    <mergeCell ref="D67:S67"/>
    <mergeCell ref="U67:Z67"/>
    <mergeCell ref="AD67:AI67"/>
    <mergeCell ref="C64:BH64"/>
    <mergeCell ref="C65:BE65"/>
    <mergeCell ref="U68:AB68"/>
    <mergeCell ref="AC68:BA69"/>
    <mergeCell ref="C55:BH55"/>
    <mergeCell ref="C56:BH56"/>
    <mergeCell ref="U107:AB107"/>
    <mergeCell ref="AC107:AM107"/>
    <mergeCell ref="AN107:AT107"/>
    <mergeCell ref="AU107:BH107"/>
    <mergeCell ref="AI83:AZ84"/>
    <mergeCell ref="Z81:AH81"/>
    <mergeCell ref="AK81:BD81"/>
    <mergeCell ref="C92:BI92"/>
    <mergeCell ref="C93:BI93"/>
    <mergeCell ref="C94:BI94"/>
    <mergeCell ref="C95:BI95"/>
    <mergeCell ref="B96:BE96"/>
    <mergeCell ref="D97:BH97"/>
    <mergeCell ref="C104:K104"/>
    <mergeCell ref="M104:AX104"/>
    <mergeCell ref="E102:BH102"/>
    <mergeCell ref="C103:K103"/>
    <mergeCell ref="M103:BC103"/>
    <mergeCell ref="AL73:AT73"/>
    <mergeCell ref="AN70:AW70"/>
    <mergeCell ref="AU73:BH73"/>
    <mergeCell ref="AY70:BE70"/>
    <mergeCell ref="C73:J73"/>
    <mergeCell ref="C70:D70"/>
    <mergeCell ref="H70:T70"/>
    <mergeCell ref="K73:R73"/>
    <mergeCell ref="S73:X73"/>
    <mergeCell ref="U69:AB69"/>
    <mergeCell ref="X70:AM70"/>
    <mergeCell ref="E72:N72"/>
    <mergeCell ref="O72:AE72"/>
    <mergeCell ref="AH72:AP72"/>
    <mergeCell ref="BB1:BC1"/>
    <mergeCell ref="BD1:BE1"/>
    <mergeCell ref="E66:R66"/>
    <mergeCell ref="AT66:AX66"/>
    <mergeCell ref="AY66:BE66"/>
    <mergeCell ref="AT67:AX67"/>
    <mergeCell ref="C45:BH45"/>
    <mergeCell ref="B37:M37"/>
    <mergeCell ref="W37:AF37"/>
    <mergeCell ref="AG37:AI37"/>
    <mergeCell ref="AJ37:AN37"/>
    <mergeCell ref="B38:J38"/>
    <mergeCell ref="N38:Q38"/>
    <mergeCell ref="T38:U38"/>
    <mergeCell ref="X38:AK38"/>
    <mergeCell ref="B39:O39"/>
    <mergeCell ref="P39:AB39"/>
    <mergeCell ref="C46:BH46"/>
    <mergeCell ref="C47:BH47"/>
    <mergeCell ref="C48:BH48"/>
    <mergeCell ref="C50:BH50"/>
    <mergeCell ref="B34:S34"/>
    <mergeCell ref="T34:AB34"/>
    <mergeCell ref="AC34:AN34"/>
    <mergeCell ref="AO34:BI34"/>
    <mergeCell ref="C35:S35"/>
    <mergeCell ref="T35:AB35"/>
    <mergeCell ref="AD35:AM35"/>
    <mergeCell ref="AO35:BI35"/>
    <mergeCell ref="C36:S36"/>
    <mergeCell ref="T36:AB36"/>
    <mergeCell ref="AD36:AM36"/>
    <mergeCell ref="AO36:BI36"/>
    <mergeCell ref="B43:BJ43"/>
    <mergeCell ref="C44:BE44"/>
    <mergeCell ref="AC39:AO39"/>
    <mergeCell ref="AC41:AO41"/>
    <mergeCell ref="AP41:BI41"/>
    <mergeCell ref="D42:N42"/>
    <mergeCell ref="Q42:AA42"/>
    <mergeCell ref="AC42:AO42"/>
    <mergeCell ref="AP42:BI42"/>
    <mergeCell ref="D41:N41"/>
    <mergeCell ref="Q41:AA41"/>
    <mergeCell ref="BJ1:BK1"/>
    <mergeCell ref="BL1:BO1"/>
    <mergeCell ref="AC1:AE1"/>
    <mergeCell ref="AF1:AN1"/>
    <mergeCell ref="AO1:AS1"/>
    <mergeCell ref="BN9:CH15"/>
    <mergeCell ref="AC119:AO120"/>
    <mergeCell ref="AY117:BH118"/>
    <mergeCell ref="AY119:BH120"/>
    <mergeCell ref="Z84:AH84"/>
    <mergeCell ref="U76:BJ76"/>
    <mergeCell ref="B77:BE77"/>
    <mergeCell ref="B79:AA79"/>
    <mergeCell ref="B118:J118"/>
    <mergeCell ref="U118:AB118"/>
    <mergeCell ref="AQ118:AX118"/>
    <mergeCell ref="AC117:AO118"/>
    <mergeCell ref="K117:S118"/>
    <mergeCell ref="B119:J119"/>
    <mergeCell ref="U119:AB119"/>
    <mergeCell ref="AQ119:AX119"/>
    <mergeCell ref="BF1:BG1"/>
    <mergeCell ref="BH1:BI1"/>
    <mergeCell ref="C49:BH49"/>
    <mergeCell ref="BA173:BG173"/>
    <mergeCell ref="AA174:AH174"/>
    <mergeCell ref="B164:BG164"/>
    <mergeCell ref="C165:BC165"/>
    <mergeCell ref="B163:BG163"/>
    <mergeCell ref="C175:K175"/>
    <mergeCell ref="C173:K173"/>
    <mergeCell ref="L173:V173"/>
    <mergeCell ref="B141:H141"/>
    <mergeCell ref="I141:X141"/>
    <mergeCell ref="Y141:AE141"/>
    <mergeCell ref="AF141:AL141"/>
    <mergeCell ref="BA141:BG141"/>
    <mergeCell ref="AM141:AW141"/>
    <mergeCell ref="AX141:AZ141"/>
    <mergeCell ref="B142:H142"/>
    <mergeCell ref="I142:X142"/>
    <mergeCell ref="Y142:AE142"/>
    <mergeCell ref="AF142:AL142"/>
    <mergeCell ref="BA142:BG142"/>
    <mergeCell ref="AM142:AW142"/>
    <mergeCell ref="AX142:AZ142"/>
    <mergeCell ref="B120:J120"/>
    <mergeCell ref="C176:K176"/>
    <mergeCell ref="B166:BG166"/>
    <mergeCell ref="AI174:AL174"/>
    <mergeCell ref="AM174:AZ174"/>
    <mergeCell ref="W168:Z168"/>
    <mergeCell ref="BA168:BG168"/>
    <mergeCell ref="C169:K169"/>
    <mergeCell ref="AA173:AH173"/>
    <mergeCell ref="AI173:AL173"/>
    <mergeCell ref="AM173:AZ173"/>
    <mergeCell ref="L170:V170"/>
    <mergeCell ref="L171:V171"/>
    <mergeCell ref="B173:B175"/>
    <mergeCell ref="W173:Z173"/>
    <mergeCell ref="BA170:BG170"/>
    <mergeCell ref="AI168:AL168"/>
    <mergeCell ref="AA171:AH171"/>
    <mergeCell ref="BA171:BG171"/>
    <mergeCell ref="L172:BG172"/>
    <mergeCell ref="C167:K167"/>
    <mergeCell ref="B167:B169"/>
    <mergeCell ref="AM170:AZ170"/>
    <mergeCell ref="L167:V167"/>
    <mergeCell ref="W167:Z167"/>
    <mergeCell ref="G198:R198"/>
    <mergeCell ref="S198:BD198"/>
    <mergeCell ref="E195:F195"/>
    <mergeCell ref="G195:R195"/>
    <mergeCell ref="C192:K192"/>
    <mergeCell ref="L192:U192"/>
    <mergeCell ref="V192:AC192"/>
    <mergeCell ref="BA189:BG189"/>
    <mergeCell ref="C189:K189"/>
    <mergeCell ref="L189:V189"/>
    <mergeCell ref="S195:BD195"/>
    <mergeCell ref="E197:F197"/>
    <mergeCell ref="G197:R197"/>
    <mergeCell ref="S197:BD197"/>
    <mergeCell ref="E198:F198"/>
    <mergeCell ref="E196:F196"/>
    <mergeCell ref="G196:R196"/>
    <mergeCell ref="S196:BD196"/>
    <mergeCell ref="AP193:AW193"/>
    <mergeCell ref="AD192:AN192"/>
    <mergeCell ref="AM189:AZ189"/>
    <mergeCell ref="W189:Z189"/>
    <mergeCell ref="AA189:AH189"/>
    <mergeCell ref="AI189:AL189"/>
    <mergeCell ref="E202:F202"/>
    <mergeCell ref="G202:R202"/>
    <mergeCell ref="S202:BD202"/>
    <mergeCell ref="E199:F199"/>
    <mergeCell ref="G199:R199"/>
    <mergeCell ref="S199:BD199"/>
    <mergeCell ref="E200:F200"/>
    <mergeCell ref="E201:F201"/>
    <mergeCell ref="G201:R201"/>
    <mergeCell ref="S201:BD201"/>
    <mergeCell ref="G200:R200"/>
    <mergeCell ref="S200:BD200"/>
    <mergeCell ref="K122:S122"/>
    <mergeCell ref="Z122:AB122"/>
    <mergeCell ref="AX139:AZ139"/>
    <mergeCell ref="B140:H140"/>
    <mergeCell ref="I140:X140"/>
    <mergeCell ref="Y140:AE140"/>
    <mergeCell ref="AF140:AL140"/>
    <mergeCell ref="BA140:BG140"/>
    <mergeCell ref="AM140:AW140"/>
    <mergeCell ref="AX140:AZ140"/>
    <mergeCell ref="Y139:AE139"/>
    <mergeCell ref="AF139:AL139"/>
    <mergeCell ref="BA139:BG139"/>
    <mergeCell ref="B139:H139"/>
    <mergeCell ref="I139:X139"/>
    <mergeCell ref="AM139:AW139"/>
    <mergeCell ref="B125:AY125"/>
    <mergeCell ref="C123:S123"/>
    <mergeCell ref="AQ123:BC123"/>
    <mergeCell ref="AH127:BB128"/>
    <mergeCell ref="B131:V131"/>
    <mergeCell ref="B132:H132"/>
    <mergeCell ref="I132:S132"/>
    <mergeCell ref="T132:AS132"/>
    <mergeCell ref="AT132:BG132"/>
    <mergeCell ref="B127:Q127"/>
    <mergeCell ref="R127:AG127"/>
    <mergeCell ref="BG127:BH128"/>
    <mergeCell ref="BC127:BF128"/>
    <mergeCell ref="R129:AA129"/>
    <mergeCell ref="AB129:AC129"/>
    <mergeCell ref="R128:AG128"/>
    <mergeCell ref="B129:Q129"/>
    <mergeCell ref="AD129:AG129"/>
    <mergeCell ref="B128:Q128"/>
    <mergeCell ref="AH129:AV129"/>
    <mergeCell ref="AW129:BH129"/>
    <mergeCell ref="BF115:BH116"/>
    <mergeCell ref="K113:AB114"/>
    <mergeCell ref="AL113:AN114"/>
    <mergeCell ref="AO113:AS113"/>
    <mergeCell ref="AO114:AS114"/>
    <mergeCell ref="AT113:BH114"/>
    <mergeCell ref="U120:AB120"/>
    <mergeCell ref="AQ120:AX120"/>
    <mergeCell ref="K119:S120"/>
    <mergeCell ref="B114:J114"/>
    <mergeCell ref="C115:S115"/>
    <mergeCell ref="C116:S116"/>
    <mergeCell ref="T115:AB116"/>
    <mergeCell ref="AG115:AI116"/>
    <mergeCell ref="AJ115:AK116"/>
    <mergeCell ref="AL115:BC115"/>
    <mergeCell ref="AL116:BC116"/>
    <mergeCell ref="BD115:BE116"/>
    <mergeCell ref="AC115:AF116"/>
    <mergeCell ref="BY98:CK98"/>
    <mergeCell ref="B99:M99"/>
    <mergeCell ref="P99:AD99"/>
    <mergeCell ref="AE99:BD99"/>
    <mergeCell ref="BY99:CK99"/>
    <mergeCell ref="B100:O100"/>
    <mergeCell ref="P100:AD100"/>
    <mergeCell ref="AE100:BD100"/>
    <mergeCell ref="BP100:BR100"/>
    <mergeCell ref="D98:BD98"/>
    <mergeCell ref="C30:S30"/>
    <mergeCell ref="T30:AB30"/>
    <mergeCell ref="AC30:AJ30"/>
    <mergeCell ref="AK30:AN30"/>
    <mergeCell ref="AO30:BI30"/>
    <mergeCell ref="AK31:AN31"/>
    <mergeCell ref="AO31:BI31"/>
    <mergeCell ref="C32:P32"/>
    <mergeCell ref="B33:S33"/>
    <mergeCell ref="T33:AB33"/>
    <mergeCell ref="AC33:AN33"/>
    <mergeCell ref="AO33:BI33"/>
    <mergeCell ref="C31:S31"/>
    <mergeCell ref="T31:AB31"/>
    <mergeCell ref="AC31:AJ31"/>
    <mergeCell ref="C27:BE27"/>
    <mergeCell ref="B28:S28"/>
    <mergeCell ref="T28:AB28"/>
    <mergeCell ref="AC28:AN28"/>
    <mergeCell ref="AO28:BI28"/>
    <mergeCell ref="B29:S29"/>
    <mergeCell ref="T29:AB29"/>
    <mergeCell ref="AC29:AN29"/>
    <mergeCell ref="AO29:BI29"/>
    <mergeCell ref="C25:S25"/>
    <mergeCell ref="T25:AB25"/>
    <mergeCell ref="AC25:AJ25"/>
    <mergeCell ref="AK25:AN25"/>
    <mergeCell ref="AO25:BI25"/>
    <mergeCell ref="C26:S26"/>
    <mergeCell ref="T26:AB26"/>
    <mergeCell ref="AC26:AJ26"/>
    <mergeCell ref="AK26:AN26"/>
    <mergeCell ref="AO26:BI26"/>
    <mergeCell ref="C23:S23"/>
    <mergeCell ref="T23:AB23"/>
    <mergeCell ref="AC23:AJ23"/>
    <mergeCell ref="AK23:AN23"/>
    <mergeCell ref="AO23:BI23"/>
    <mergeCell ref="C24:S24"/>
    <mergeCell ref="T24:AB24"/>
    <mergeCell ref="AC24:AJ24"/>
    <mergeCell ref="AK24:AN24"/>
    <mergeCell ref="AO24:BI24"/>
    <mergeCell ref="B21:S21"/>
    <mergeCell ref="T21:AB21"/>
    <mergeCell ref="AC21:AN21"/>
    <mergeCell ref="AO21:BI21"/>
    <mergeCell ref="C22:S22"/>
    <mergeCell ref="T22:AB22"/>
    <mergeCell ref="AC22:AJ22"/>
    <mergeCell ref="AK22:AN22"/>
    <mergeCell ref="AO22:BI22"/>
    <mergeCell ref="B18:D18"/>
    <mergeCell ref="E18:P18"/>
    <mergeCell ref="Q18:Y18"/>
    <mergeCell ref="Z18:AJ18"/>
    <mergeCell ref="AK18:BI18"/>
    <mergeCell ref="C19:BE19"/>
    <mergeCell ref="B20:S20"/>
    <mergeCell ref="T20:AB20"/>
    <mergeCell ref="AC20:AN20"/>
    <mergeCell ref="AO20:BI20"/>
    <mergeCell ref="B16:D16"/>
    <mergeCell ref="E16:P16"/>
    <mergeCell ref="Q16:Y16"/>
    <mergeCell ref="Z16:AJ16"/>
    <mergeCell ref="AK16:BI16"/>
    <mergeCell ref="B17:D17"/>
    <mergeCell ref="E17:P17"/>
    <mergeCell ref="Q17:Y17"/>
    <mergeCell ref="Z17:AJ17"/>
    <mergeCell ref="AK17:BI17"/>
    <mergeCell ref="K9:BG10"/>
    <mergeCell ref="E14:P14"/>
    <mergeCell ref="Q14:Y14"/>
    <mergeCell ref="Z14:AJ14"/>
    <mergeCell ref="AK14:BI14"/>
    <mergeCell ref="B15:D15"/>
    <mergeCell ref="E15:P15"/>
    <mergeCell ref="Q15:Y15"/>
    <mergeCell ref="Z15:AJ15"/>
    <mergeCell ref="AK15:BI15"/>
    <mergeCell ref="B12:D12"/>
    <mergeCell ref="E12:P12"/>
    <mergeCell ref="Q12:Y12"/>
    <mergeCell ref="Z12:AJ12"/>
    <mergeCell ref="AK12:BI12"/>
    <mergeCell ref="B13:D13"/>
    <mergeCell ref="E13:P13"/>
    <mergeCell ref="Q13:X13"/>
    <mergeCell ref="BR3:BS3"/>
    <mergeCell ref="AQ7:BA7"/>
    <mergeCell ref="C5:H5"/>
    <mergeCell ref="S5:AA5"/>
    <mergeCell ref="C6:H6"/>
    <mergeCell ref="S6:AA6"/>
    <mergeCell ref="BD7:BE7"/>
    <mergeCell ref="S3:U3"/>
    <mergeCell ref="V3:Z3"/>
    <mergeCell ref="AA3:AE3"/>
    <mergeCell ref="AF3:AM3"/>
    <mergeCell ref="AN3:AS3"/>
    <mergeCell ref="AT3:AW3"/>
    <mergeCell ref="AX3:BC3"/>
    <mergeCell ref="E3:I3"/>
    <mergeCell ref="I5:R6"/>
    <mergeCell ref="AB5:AD6"/>
    <mergeCell ref="AE5:AQ6"/>
    <mergeCell ref="AR5:AV6"/>
    <mergeCell ref="AW5:BI6"/>
    <mergeCell ref="C7:H7"/>
    <mergeCell ref="J7:R7"/>
    <mergeCell ref="U7:AD7"/>
    <mergeCell ref="AE7:AI7"/>
    <mergeCell ref="A2:H2"/>
    <mergeCell ref="I2:O2"/>
    <mergeCell ref="P2:T2"/>
    <mergeCell ref="U2:AB2"/>
    <mergeCell ref="AC2:AJ2"/>
    <mergeCell ref="AK2:AO2"/>
    <mergeCell ref="AP2:AX2"/>
    <mergeCell ref="B8:I8"/>
    <mergeCell ref="U8:AC8"/>
    <mergeCell ref="AI8:AQ8"/>
    <mergeCell ref="AT8:BA8"/>
    <mergeCell ref="BI2:BO2"/>
    <mergeCell ref="C11:Y11"/>
    <mergeCell ref="I9:J10"/>
    <mergeCell ref="B1:F1"/>
    <mergeCell ref="G1:O1"/>
    <mergeCell ref="P1:S1"/>
    <mergeCell ref="T1:AB1"/>
    <mergeCell ref="AT1:BA1"/>
    <mergeCell ref="AT122:BB122"/>
    <mergeCell ref="BC122:BH122"/>
    <mergeCell ref="AS79:AZ79"/>
    <mergeCell ref="B83:J83"/>
    <mergeCell ref="Z83:AH83"/>
    <mergeCell ref="B87:BE87"/>
    <mergeCell ref="B84:J84"/>
    <mergeCell ref="B81:J81"/>
    <mergeCell ref="K81:Y81"/>
    <mergeCell ref="E91:BI91"/>
    <mergeCell ref="BA79:BJ79"/>
    <mergeCell ref="AC113:AK114"/>
    <mergeCell ref="AC122:AI122"/>
    <mergeCell ref="AJ122:AS122"/>
    <mergeCell ref="B88:BH88"/>
    <mergeCell ref="P89:Y89"/>
    <mergeCell ref="B126:Q126"/>
    <mergeCell ref="R126:AG126"/>
    <mergeCell ref="AH126:BB126"/>
    <mergeCell ref="BC126:BH126"/>
    <mergeCell ref="BD123:BH123"/>
    <mergeCell ref="Z13:AJ13"/>
    <mergeCell ref="AK13:BI13"/>
    <mergeCell ref="B14:D14"/>
    <mergeCell ref="AY2:BC2"/>
    <mergeCell ref="BD2:BH2"/>
    <mergeCell ref="BD3:BH3"/>
    <mergeCell ref="BI3:BO3"/>
    <mergeCell ref="BF8:BH8"/>
    <mergeCell ref="AL7:AN7"/>
    <mergeCell ref="C9:H9"/>
    <mergeCell ref="C10:H10"/>
    <mergeCell ref="B122:J122"/>
    <mergeCell ref="T123:Y123"/>
    <mergeCell ref="T122:Y122"/>
    <mergeCell ref="AP39:BI39"/>
    <mergeCell ref="B40:O40"/>
    <mergeCell ref="P40:AB40"/>
    <mergeCell ref="AC40:AO40"/>
    <mergeCell ref="AP40:BI40"/>
    <mergeCell ref="B133:H133"/>
    <mergeCell ref="I133:S133"/>
    <mergeCell ref="T133:AS133"/>
    <mergeCell ref="AT133:BG133"/>
    <mergeCell ref="B134:H134"/>
    <mergeCell ref="I134:S134"/>
    <mergeCell ref="T134:AS134"/>
    <mergeCell ref="AT134:BG134"/>
    <mergeCell ref="B135:H135"/>
    <mergeCell ref="I135:W135"/>
    <mergeCell ref="X135:AS135"/>
    <mergeCell ref="AT135:BG135"/>
    <mergeCell ref="BB144:BG144"/>
    <mergeCell ref="B136:H136"/>
    <mergeCell ref="I136:W136"/>
    <mergeCell ref="X136:AS136"/>
    <mergeCell ref="AT136:BG136"/>
    <mergeCell ref="B137:H137"/>
    <mergeCell ref="I137:W137"/>
    <mergeCell ref="X137:AS137"/>
    <mergeCell ref="AT137:BG137"/>
    <mergeCell ref="B138:BG138"/>
    <mergeCell ref="AI167:AL167"/>
    <mergeCell ref="AM167:AZ167"/>
    <mergeCell ref="BA167:BG167"/>
    <mergeCell ref="AA170:AH170"/>
    <mergeCell ref="C185:K185"/>
    <mergeCell ref="AM182:AZ182"/>
    <mergeCell ref="BA183:BG183"/>
    <mergeCell ref="AA183:AH183"/>
    <mergeCell ref="B144:AC144"/>
    <mergeCell ref="B149:BJ149"/>
    <mergeCell ref="C153:BC153"/>
    <mergeCell ref="E155:BG155"/>
    <mergeCell ref="C154:BG154"/>
    <mergeCell ref="B145:Q145"/>
    <mergeCell ref="R145:AL145"/>
    <mergeCell ref="AM145:AV145"/>
    <mergeCell ref="AW145:BG145"/>
    <mergeCell ref="B146:I146"/>
    <mergeCell ref="J146:AL146"/>
    <mergeCell ref="AM146:AV146"/>
    <mergeCell ref="AW146:BG146"/>
    <mergeCell ref="B151:BG151"/>
    <mergeCell ref="B152:BG152"/>
    <mergeCell ref="AE144:BA144"/>
    <mergeCell ref="C161:K161"/>
    <mergeCell ref="L161:U161"/>
    <mergeCell ref="B176:B178"/>
    <mergeCell ref="C179:K179"/>
    <mergeCell ref="L179:V179"/>
    <mergeCell ref="AM177:AZ177"/>
    <mergeCell ref="C174:K174"/>
    <mergeCell ref="L175:BG175"/>
    <mergeCell ref="AI170:AL170"/>
    <mergeCell ref="AI171:AL171"/>
    <mergeCell ref="B170:B172"/>
    <mergeCell ref="C170:K170"/>
    <mergeCell ref="BA174:BG174"/>
    <mergeCell ref="C171:K171"/>
    <mergeCell ref="C172:K172"/>
    <mergeCell ref="AM171:AZ171"/>
    <mergeCell ref="L178:BG178"/>
    <mergeCell ref="W171:Z171"/>
    <mergeCell ref="L174:V174"/>
    <mergeCell ref="W174:Z174"/>
    <mergeCell ref="AA167:AH167"/>
    <mergeCell ref="AM168:AZ168"/>
    <mergeCell ref="L169:BG169"/>
    <mergeCell ref="AA168:AH168"/>
    <mergeCell ref="B185:B187"/>
    <mergeCell ref="BA179:BG179"/>
    <mergeCell ref="L185:V185"/>
    <mergeCell ref="W185:Z185"/>
    <mergeCell ref="AA185:AH185"/>
    <mergeCell ref="AI185:AL185"/>
    <mergeCell ref="AM185:AZ185"/>
    <mergeCell ref="C183:K183"/>
    <mergeCell ref="L183:V183"/>
    <mergeCell ref="W183:Z183"/>
    <mergeCell ref="B182:B184"/>
    <mergeCell ref="C186:K186"/>
    <mergeCell ref="B179:B181"/>
    <mergeCell ref="L184:BG184"/>
    <mergeCell ref="W182:Z182"/>
    <mergeCell ref="AA182:AH182"/>
    <mergeCell ref="AI182:AL182"/>
    <mergeCell ref="AM183:AZ183"/>
    <mergeCell ref="BA185:BG185"/>
    <mergeCell ref="BA182:BG182"/>
    <mergeCell ref="AI179:AL179"/>
    <mergeCell ref="AM179:AZ179"/>
    <mergeCell ref="AI180:AL180"/>
    <mergeCell ref="BA180:BG180"/>
    <mergeCell ref="AI183:AL183"/>
    <mergeCell ref="AM180:AZ180"/>
    <mergeCell ref="L187:BG187"/>
    <mergeCell ref="BA188:BG188"/>
    <mergeCell ref="AX192:BH192"/>
    <mergeCell ref="L186:V186"/>
    <mergeCell ref="AP192:AW192"/>
    <mergeCell ref="C182:K182"/>
    <mergeCell ref="L182:V182"/>
    <mergeCell ref="L176:V176"/>
    <mergeCell ref="W176:Z176"/>
    <mergeCell ref="AA176:AH176"/>
    <mergeCell ref="AI176:AL176"/>
    <mergeCell ref="AM186:AZ186"/>
    <mergeCell ref="BA186:BG186"/>
    <mergeCell ref="AI177:AL177"/>
    <mergeCell ref="BA176:BG176"/>
    <mergeCell ref="C177:K177"/>
    <mergeCell ref="L177:V177"/>
    <mergeCell ref="W177:Z177"/>
    <mergeCell ref="AA177:AH177"/>
    <mergeCell ref="BA177:BG177"/>
    <mergeCell ref="AM176:AZ176"/>
    <mergeCell ref="C181:K181"/>
    <mergeCell ref="L181:BG181"/>
    <mergeCell ref="AM188:AZ188"/>
    <mergeCell ref="AI188:AL188"/>
    <mergeCell ref="W186:Z186"/>
    <mergeCell ref="AA186:AH186"/>
    <mergeCell ref="AI186:AL186"/>
    <mergeCell ref="B101:BE101"/>
    <mergeCell ref="B188:B190"/>
    <mergeCell ref="V161:AC161"/>
    <mergeCell ref="AD161:AN161"/>
    <mergeCell ref="AP161:AW161"/>
    <mergeCell ref="AX161:BH161"/>
    <mergeCell ref="C168:K168"/>
    <mergeCell ref="C180:K180"/>
    <mergeCell ref="L180:V180"/>
    <mergeCell ref="W180:Z180"/>
    <mergeCell ref="C184:K184"/>
    <mergeCell ref="C188:K188"/>
    <mergeCell ref="L188:V188"/>
    <mergeCell ref="W188:Z188"/>
    <mergeCell ref="AA188:AH188"/>
    <mergeCell ref="L168:V168"/>
    <mergeCell ref="C187:K187"/>
    <mergeCell ref="W179:Z179"/>
    <mergeCell ref="AA179:AH179"/>
    <mergeCell ref="C178:K178"/>
    <mergeCell ref="AA180:AH180"/>
    <mergeCell ref="W170:Z170"/>
    <mergeCell ref="C190:K190"/>
    <mergeCell ref="L190:BG190"/>
    <mergeCell ref="AI74:AS74"/>
    <mergeCell ref="M109:BH109"/>
    <mergeCell ref="B111:BH111"/>
    <mergeCell ref="B113:J113"/>
    <mergeCell ref="BM31:BS31"/>
    <mergeCell ref="Z123:AL123"/>
    <mergeCell ref="AM123:AP123"/>
    <mergeCell ref="D85:BH85"/>
    <mergeCell ref="D86:BH86"/>
    <mergeCell ref="Z82:AH82"/>
    <mergeCell ref="K83:Y84"/>
    <mergeCell ref="AS80:AZ80"/>
    <mergeCell ref="B82:J82"/>
    <mergeCell ref="B90:AK90"/>
    <mergeCell ref="AL90:AP90"/>
    <mergeCell ref="C105:K105"/>
    <mergeCell ref="M105:BC105"/>
    <mergeCell ref="B107:J107"/>
    <mergeCell ref="K107:T107"/>
    <mergeCell ref="B117:J117"/>
    <mergeCell ref="U117:AB117"/>
    <mergeCell ref="AQ117:AX117"/>
    <mergeCell ref="B109:J109"/>
    <mergeCell ref="BL39:BR42"/>
  </mergeCells>
  <phoneticPr fontId="30"/>
  <conditionalFormatting sqref="BD1 BH1 BJ1 BL1">
    <cfRule type="cellIs" dxfId="2" priority="3" stopIfTrue="1" operator="equal">
      <formula>$A$1</formula>
    </cfRule>
  </conditionalFormatting>
  <conditionalFormatting sqref="AY2">
    <cfRule type="cellIs" dxfId="1" priority="2" stopIfTrue="1" operator="equal">
      <formula>" "</formula>
    </cfRule>
  </conditionalFormatting>
  <conditionalFormatting sqref="AD129:AG129">
    <cfRule type="cellIs" dxfId="0" priority="1" operator="equal">
      <formula>$A$129</formula>
    </cfRule>
  </conditionalFormatting>
  <dataValidations count="21">
    <dataValidation type="list" allowBlank="1" showInputMessage="1" showErrorMessage="1" sqref="W158:Z158 W189:Z189 W168:Z168 W174:Z174 W177:Z177 W180:Z180 W183:Z183 W186:Z186">
      <formula1>"男性,女性"</formula1>
    </dataValidation>
    <dataValidation type="list" allowBlank="1" showInputMessage="1" showErrorMessage="1" sqref="BA158:BG158 BA189:BG189 BA171:BG171 BA177:BG177 BA180:BG180 BA183:BG183 BA186:BG186 BA174:BG174">
      <formula1>"同 居,別 居"</formula1>
    </dataValidation>
    <dataValidation type="list" allowBlank="1" showInputMessage="1" showErrorMessage="1" sqref="T123 BD115">
      <formula1>"有（YES）,無（NO）"</formula1>
    </dataValidation>
    <dataValidation type="list" allowBlank="1" showInputMessage="1" showErrorMessage="1" sqref="AK24:AN26">
      <formula1>" (予定) expected"</formula1>
    </dataValidation>
    <dataValidation type="list" allowBlank="1" showInputMessage="1" showErrorMessage="1" sqref="R3">
      <formula1>"１.３,１.６,１.９,２"</formula1>
    </dataValidation>
    <dataValidation type="list" allowBlank="1" showInputMessage="1" sqref="V3:Z3 R126:AG126">
      <formula1>"高等学校,短期大学,大学,大学院（修士）,大学院（博士）"</formula1>
    </dataValidation>
    <dataValidation type="list" allowBlank="1" sqref="S3:U3 K117:T118 X135">
      <formula1>"留学準備中,職員,学  生,教師"</formula1>
    </dataValidation>
    <dataValidation showInputMessage="1" sqref="B14:D18"/>
    <dataValidation allowBlank="1" showInputMessage="1" sqref="BH7"/>
    <dataValidation type="list" allowBlank="1" sqref="AK124">
      <formula1>"已有,已申请/未到,未申请"</formula1>
    </dataValidation>
    <dataValidation type="list" allowBlank="1" showInputMessage="1" showErrorMessage="1" sqref="U66 AC66 AL66 AS66">
      <formula1>"□,■"</formula1>
    </dataValidation>
    <dataValidation type="list" allowBlank="1" showInputMessage="1" sqref="BC126:BH126">
      <formula1>"卒業,在学中,休学中,中退"</formula1>
    </dataValidation>
    <dataValidation type="list" allowBlank="1" sqref="BC127">
      <formula1>"11,12,13,14,15,16,17,18,19,20"</formula1>
    </dataValidation>
    <dataValidation type="list" allowBlank="1" showInputMessage="1" showErrorMessage="1" sqref="AK30:AN31">
      <formula1>"(予定) expected"</formula1>
    </dataValidation>
    <dataValidation type="list" allowBlank="1" showInputMessage="1" showErrorMessage="1" sqref="AX141:AZ142">
      <formula1>$BH$141:$BH$142</formula1>
    </dataValidation>
    <dataValidation type="list" allowBlank="1" sqref="W171:Z171">
      <formula1>"男性,女性"</formula1>
    </dataValidation>
    <dataValidation type="list" allowBlank="1" sqref="K122:S122">
      <formula1>"日本語能力試験JLPT,J.TEST,NAT-TEST,BJT・JLRT,STBJ,TOPJ,,GNK"</formula1>
    </dataValidation>
    <dataValidation type="list" allowBlank="1" showInputMessage="1" showErrorMessage="1" sqref="B134:H134">
      <formula1>"父,母,兄弟姉妹,伯父（叔父）・伯母（叔母）,その他本人"</formula1>
    </dataValidation>
    <dataValidation type="list" allowBlank="1" showInputMessage="1" sqref="T115:AB116">
      <formula1>"無し,有り"</formula1>
    </dataValidation>
    <dataValidation type="list" allowBlank="1" showInputMessage="1" sqref="AW129:BH129">
      <formula1>"ネパール国家試験委員会"</formula1>
    </dataValidation>
    <dataValidation type="list" allowBlank="1" showInputMessage="1" sqref="R129:AA129">
      <formula1>"高等学校"</formula1>
    </dataValidation>
  </dataValidations>
  <hyperlinks>
    <hyperlink ref="BR4" location="'履及その他Personal records'!A135" display="履及その他Personal records'!A120"/>
    <hyperlink ref="BR122" location="'履及その他Personal records'!A1" display="'履及その他Personal records'!A1"/>
    <hyperlink ref="BS4" location="'履及その他Personal records'!B107" display="履及その他Personal records'!B131"/>
    <hyperlink ref="BR107" location="'履及その他Personal records'!A1" display="'履及その他Personal records'!A1"/>
  </hyperlinks>
  <pageMargins left="0.62992125984251968" right="0.15748031496062992" top="0.47244094488188981" bottom="0.15748031496062992" header="0.19685039370078741" footer="0.15748031496062992"/>
  <pageSetup paperSize="9" scale="76" fitToHeight="4" orientation="portrait" r:id="rId1"/>
  <headerFooter alignWithMargins="0">
    <oddFooter>&amp;R&amp;"Freestyle Script,斜体"New format from July 2504</oddFooter>
  </headerFooter>
  <rowBreaks count="4" manualBreakCount="4">
    <brk id="36" min="1" max="61" man="1"/>
    <brk id="76" min="1" max="61" man="1"/>
    <brk id="110" min="1" max="61" man="1"/>
    <brk id="162" min="1" max="6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111">
              <controlPr defaultSize="0" autoFill="0" autoLine="0" autoPict="0">
                <anchor moveWithCells="1">
                  <from>
                    <xdr:col>29</xdr:col>
                    <xdr:colOff>85725</xdr:colOff>
                    <xdr:row>6</xdr:row>
                    <xdr:rowOff>200025</xdr:rowOff>
                  </from>
                  <to>
                    <xdr:col>34</xdr:col>
                    <xdr:colOff>76200</xdr:colOff>
                    <xdr:row>6</xdr:row>
                    <xdr:rowOff>409575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35</xdr:col>
                    <xdr:colOff>28575</xdr:colOff>
                    <xdr:row>6</xdr:row>
                    <xdr:rowOff>200025</xdr:rowOff>
                  </from>
                  <to>
                    <xdr:col>40</xdr:col>
                    <xdr:colOff>19050</xdr:colOff>
                    <xdr:row>6</xdr:row>
                    <xdr:rowOff>419100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53</xdr:col>
                    <xdr:colOff>28575</xdr:colOff>
                    <xdr:row>6</xdr:row>
                    <xdr:rowOff>209550</xdr:rowOff>
                  </from>
                  <to>
                    <xdr:col>55</xdr:col>
                    <xdr:colOff>114300</xdr:colOff>
                    <xdr:row>6</xdr:row>
                    <xdr:rowOff>419100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56</xdr:col>
                    <xdr:colOff>19050</xdr:colOff>
                    <xdr:row>6</xdr:row>
                    <xdr:rowOff>209550</xdr:rowOff>
                  </from>
                  <to>
                    <xdr:col>58</xdr:col>
                    <xdr:colOff>114300</xdr:colOff>
                    <xdr:row>6</xdr:row>
                    <xdr:rowOff>419100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12</xdr:col>
                    <xdr:colOff>114300</xdr:colOff>
                    <xdr:row>36</xdr:row>
                    <xdr:rowOff>647700</xdr:rowOff>
                  </from>
                  <to>
                    <xdr:col>16</xdr:col>
                    <xdr:colOff>57150</xdr:colOff>
                    <xdr:row>37</xdr:row>
                    <xdr:rowOff>95250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18</xdr:col>
                    <xdr:colOff>0</xdr:colOff>
                    <xdr:row>36</xdr:row>
                    <xdr:rowOff>657225</xdr:rowOff>
                  </from>
                  <to>
                    <xdr:col>20</xdr:col>
                    <xdr:colOff>180975</xdr:colOff>
                    <xdr:row>37</xdr:row>
                    <xdr:rowOff>104775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238125</xdr:colOff>
                    <xdr:row>87</xdr:row>
                    <xdr:rowOff>114300</xdr:rowOff>
                  </from>
                  <to>
                    <xdr:col>10</xdr:col>
                    <xdr:colOff>19050</xdr:colOff>
                    <xdr:row>87</xdr:row>
                    <xdr:rowOff>342900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10</xdr:col>
                    <xdr:colOff>171450</xdr:colOff>
                    <xdr:row>87</xdr:row>
                    <xdr:rowOff>114300</xdr:rowOff>
                  </from>
                  <to>
                    <xdr:col>16</xdr:col>
                    <xdr:colOff>152400</xdr:colOff>
                    <xdr:row>87</xdr:row>
                    <xdr:rowOff>333375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28</xdr:col>
                    <xdr:colOff>247650</xdr:colOff>
                    <xdr:row>87</xdr:row>
                    <xdr:rowOff>142875</xdr:rowOff>
                  </from>
                  <to>
                    <xdr:col>35</xdr:col>
                    <xdr:colOff>104775</xdr:colOff>
                    <xdr:row>88</xdr:row>
                    <xdr:rowOff>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38</xdr:col>
                    <xdr:colOff>104775</xdr:colOff>
                    <xdr:row>87</xdr:row>
                    <xdr:rowOff>142875</xdr:rowOff>
                  </from>
                  <to>
                    <xdr:col>44</xdr:col>
                    <xdr:colOff>123825</xdr:colOff>
                    <xdr:row>88</xdr:row>
                    <xdr:rowOff>28575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xdr:col>
                    <xdr:colOff>238125</xdr:colOff>
                    <xdr:row>88</xdr:row>
                    <xdr:rowOff>152400</xdr:rowOff>
                  </from>
                  <to>
                    <xdr:col>14</xdr:col>
                    <xdr:colOff>76200</xdr:colOff>
                    <xdr:row>89</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18</xdr:col>
                    <xdr:colOff>85725</xdr:colOff>
                    <xdr:row>87</xdr:row>
                    <xdr:rowOff>133350</xdr:rowOff>
                  </from>
                  <to>
                    <xdr:col>26</xdr:col>
                    <xdr:colOff>114300</xdr:colOff>
                    <xdr:row>88</xdr:row>
                    <xdr:rowOff>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50</xdr:col>
                    <xdr:colOff>9525</xdr:colOff>
                    <xdr:row>87</xdr:row>
                    <xdr:rowOff>142875</xdr:rowOff>
                  </from>
                  <to>
                    <xdr:col>55</xdr:col>
                    <xdr:colOff>142875</xdr:colOff>
                    <xdr:row>88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off" allowBlank="1" showInputMessage="1" promptTitle="番地を書く必要はありません。" prompt="リストにあるように、出生証明書を参照して、出生地を村まで記入してください。तपाईंको जन्म प्रमाणपत्रलाई सन्दर्भ गर्नुहोस् र सूचीबद्ध रूपमा तपाईंको गाउँमा तपाईंको जन्म स्थान प्रविष्ट गर्नुहोस्। नम्बर लेख्न आवश्यक छैन।">
          <x14:formula1>
            <xm:f>Sheet1!$A$1:$A$144</xm:f>
          </x14:formula1>
          <xm:sqref>K113:AB114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44"/>
  <sheetViews>
    <sheetView topLeftCell="A108" workbookViewId="0">
      <selection sqref="A1:A144"/>
    </sheetView>
  </sheetViews>
  <sheetFormatPr defaultRowHeight="13.5"/>
  <cols>
    <col min="1" max="1" width="40" customWidth="1"/>
  </cols>
  <sheetData>
    <row r="1" spans="1:1">
      <c r="A1" t="s">
        <v>484</v>
      </c>
    </row>
    <row r="2" spans="1:1">
      <c r="A2" t="s">
        <v>485</v>
      </c>
    </row>
    <row r="3" spans="1:1">
      <c r="A3" t="s">
        <v>486</v>
      </c>
    </row>
    <row r="4" spans="1:1">
      <c r="A4" t="s">
        <v>487</v>
      </c>
    </row>
    <row r="5" spans="1:1">
      <c r="A5" t="s">
        <v>488</v>
      </c>
    </row>
    <row r="6" spans="1:1">
      <c r="A6" t="s">
        <v>489</v>
      </c>
    </row>
    <row r="7" spans="1:1">
      <c r="A7" t="s">
        <v>490</v>
      </c>
    </row>
    <row r="8" spans="1:1">
      <c r="A8" t="s">
        <v>491</v>
      </c>
    </row>
    <row r="9" spans="1:1">
      <c r="A9" t="s">
        <v>492</v>
      </c>
    </row>
    <row r="10" spans="1:1">
      <c r="A10" t="s">
        <v>493</v>
      </c>
    </row>
    <row r="11" spans="1:1">
      <c r="A11" t="s">
        <v>494</v>
      </c>
    </row>
    <row r="12" spans="1:1">
      <c r="A12" t="s">
        <v>495</v>
      </c>
    </row>
    <row r="13" spans="1:1">
      <c r="A13" t="s">
        <v>496</v>
      </c>
    </row>
    <row r="14" spans="1:1">
      <c r="A14" t="s">
        <v>497</v>
      </c>
    </row>
    <row r="15" spans="1:1">
      <c r="A15" t="s">
        <v>498</v>
      </c>
    </row>
    <row r="16" spans="1:1">
      <c r="A16" t="s">
        <v>499</v>
      </c>
    </row>
    <row r="17" spans="1:1">
      <c r="A17" t="s">
        <v>500</v>
      </c>
    </row>
    <row r="18" spans="1:1">
      <c r="A18" t="s">
        <v>501</v>
      </c>
    </row>
    <row r="19" spans="1:1">
      <c r="A19" t="s">
        <v>502</v>
      </c>
    </row>
    <row r="20" spans="1:1">
      <c r="A20" t="s">
        <v>503</v>
      </c>
    </row>
    <row r="21" spans="1:1">
      <c r="A21" t="s">
        <v>504</v>
      </c>
    </row>
    <row r="22" spans="1:1">
      <c r="A22" t="s">
        <v>505</v>
      </c>
    </row>
    <row r="23" spans="1:1">
      <c r="A23" t="s">
        <v>506</v>
      </c>
    </row>
    <row r="24" spans="1:1">
      <c r="A24" t="s">
        <v>507</v>
      </c>
    </row>
    <row r="25" spans="1:1">
      <c r="A25" t="s">
        <v>508</v>
      </c>
    </row>
    <row r="26" spans="1:1">
      <c r="A26" t="s">
        <v>509</v>
      </c>
    </row>
    <row r="27" spans="1:1">
      <c r="A27" t="s">
        <v>510</v>
      </c>
    </row>
    <row r="28" spans="1:1">
      <c r="A28" t="s">
        <v>511</v>
      </c>
    </row>
    <row r="29" spans="1:1">
      <c r="A29" t="s">
        <v>512</v>
      </c>
    </row>
    <row r="30" spans="1:1">
      <c r="A30" t="s">
        <v>513</v>
      </c>
    </row>
    <row r="31" spans="1:1">
      <c r="A31" t="s">
        <v>514</v>
      </c>
    </row>
    <row r="32" spans="1:1">
      <c r="A32" t="s">
        <v>515</v>
      </c>
    </row>
    <row r="33" spans="1:1">
      <c r="A33" t="s">
        <v>516</v>
      </c>
    </row>
    <row r="34" spans="1:1">
      <c r="A34" t="s">
        <v>517</v>
      </c>
    </row>
    <row r="35" spans="1:1">
      <c r="A35" t="s">
        <v>518</v>
      </c>
    </row>
    <row r="36" spans="1:1">
      <c r="A36" t="s">
        <v>519</v>
      </c>
    </row>
    <row r="37" spans="1:1">
      <c r="A37" t="s">
        <v>520</v>
      </c>
    </row>
    <row r="38" spans="1:1">
      <c r="A38" t="s">
        <v>521</v>
      </c>
    </row>
    <row r="39" spans="1:1">
      <c r="A39" t="s">
        <v>522</v>
      </c>
    </row>
    <row r="40" spans="1:1">
      <c r="A40" t="s">
        <v>523</v>
      </c>
    </row>
    <row r="41" spans="1:1">
      <c r="A41" t="s">
        <v>524</v>
      </c>
    </row>
    <row r="42" spans="1:1">
      <c r="A42" t="s">
        <v>525</v>
      </c>
    </row>
    <row r="43" spans="1:1">
      <c r="A43" t="s">
        <v>526</v>
      </c>
    </row>
    <row r="44" spans="1:1">
      <c r="A44" t="s">
        <v>527</v>
      </c>
    </row>
    <row r="45" spans="1:1">
      <c r="A45" t="s">
        <v>528</v>
      </c>
    </row>
    <row r="46" spans="1:1">
      <c r="A46" t="s">
        <v>529</v>
      </c>
    </row>
    <row r="47" spans="1:1">
      <c r="A47" t="s">
        <v>530</v>
      </c>
    </row>
    <row r="48" spans="1:1">
      <c r="A48" t="s">
        <v>531</v>
      </c>
    </row>
    <row r="49" spans="1:1">
      <c r="A49" t="s">
        <v>532</v>
      </c>
    </row>
    <row r="50" spans="1:1">
      <c r="A50" t="s">
        <v>533</v>
      </c>
    </row>
    <row r="51" spans="1:1">
      <c r="A51" t="s">
        <v>534</v>
      </c>
    </row>
    <row r="52" spans="1:1">
      <c r="A52" t="s">
        <v>535</v>
      </c>
    </row>
    <row r="53" spans="1:1">
      <c r="A53" t="s">
        <v>536</v>
      </c>
    </row>
    <row r="54" spans="1:1">
      <c r="A54" t="s">
        <v>537</v>
      </c>
    </row>
    <row r="55" spans="1:1">
      <c r="A55" t="s">
        <v>538</v>
      </c>
    </row>
    <row r="56" spans="1:1">
      <c r="A56" t="s">
        <v>539</v>
      </c>
    </row>
    <row r="57" spans="1:1">
      <c r="A57" t="s">
        <v>540</v>
      </c>
    </row>
    <row r="58" spans="1:1">
      <c r="A58" t="s">
        <v>541</v>
      </c>
    </row>
    <row r="59" spans="1:1">
      <c r="A59" t="s">
        <v>542</v>
      </c>
    </row>
    <row r="60" spans="1:1">
      <c r="A60" t="s">
        <v>543</v>
      </c>
    </row>
    <row r="61" spans="1:1">
      <c r="A61" t="s">
        <v>544</v>
      </c>
    </row>
    <row r="62" spans="1:1">
      <c r="A62" t="s">
        <v>545</v>
      </c>
    </row>
    <row r="63" spans="1:1">
      <c r="A63" t="s">
        <v>546</v>
      </c>
    </row>
    <row r="64" spans="1:1">
      <c r="A64" t="s">
        <v>547</v>
      </c>
    </row>
    <row r="65" spans="1:1">
      <c r="A65" t="s">
        <v>548</v>
      </c>
    </row>
    <row r="66" spans="1:1">
      <c r="A66" t="s">
        <v>549</v>
      </c>
    </row>
    <row r="67" spans="1:1">
      <c r="A67" t="s">
        <v>550</v>
      </c>
    </row>
    <row r="68" spans="1:1">
      <c r="A68" t="s">
        <v>551</v>
      </c>
    </row>
    <row r="69" spans="1:1">
      <c r="A69" t="s">
        <v>552</v>
      </c>
    </row>
    <row r="70" spans="1:1">
      <c r="A70" t="s">
        <v>553</v>
      </c>
    </row>
    <row r="71" spans="1:1">
      <c r="A71" t="s">
        <v>554</v>
      </c>
    </row>
    <row r="72" spans="1:1">
      <c r="A72" t="s">
        <v>555</v>
      </c>
    </row>
    <row r="73" spans="1:1">
      <c r="A73" t="s">
        <v>556</v>
      </c>
    </row>
    <row r="74" spans="1:1">
      <c r="A74" t="s">
        <v>557</v>
      </c>
    </row>
    <row r="75" spans="1:1">
      <c r="A75" t="s">
        <v>558</v>
      </c>
    </row>
    <row r="76" spans="1:1">
      <c r="A76" t="s">
        <v>559</v>
      </c>
    </row>
    <row r="77" spans="1:1">
      <c r="A77" t="s">
        <v>560</v>
      </c>
    </row>
    <row r="78" spans="1:1">
      <c r="A78" t="s">
        <v>561</v>
      </c>
    </row>
    <row r="79" spans="1:1">
      <c r="A79" t="s">
        <v>562</v>
      </c>
    </row>
    <row r="80" spans="1:1">
      <c r="A80" t="s">
        <v>563</v>
      </c>
    </row>
    <row r="81" spans="1:1">
      <c r="A81" t="s">
        <v>564</v>
      </c>
    </row>
    <row r="82" spans="1:1">
      <c r="A82" t="s">
        <v>565</v>
      </c>
    </row>
    <row r="83" spans="1:1">
      <c r="A83" t="s">
        <v>566</v>
      </c>
    </row>
    <row r="84" spans="1:1">
      <c r="A84" t="s">
        <v>567</v>
      </c>
    </row>
    <row r="85" spans="1:1">
      <c r="A85" t="s">
        <v>568</v>
      </c>
    </row>
    <row r="86" spans="1:1">
      <c r="A86" t="s">
        <v>569</v>
      </c>
    </row>
    <row r="87" spans="1:1">
      <c r="A87" t="s">
        <v>570</v>
      </c>
    </row>
    <row r="88" spans="1:1">
      <c r="A88" t="s">
        <v>571</v>
      </c>
    </row>
    <row r="89" spans="1:1">
      <c r="A89" t="s">
        <v>572</v>
      </c>
    </row>
    <row r="90" spans="1:1">
      <c r="A90" t="s">
        <v>573</v>
      </c>
    </row>
    <row r="91" spans="1:1">
      <c r="A91" t="s">
        <v>574</v>
      </c>
    </row>
    <row r="92" spans="1:1">
      <c r="A92" t="s">
        <v>575</v>
      </c>
    </row>
    <row r="93" spans="1:1">
      <c r="A93" t="s">
        <v>576</v>
      </c>
    </row>
    <row r="94" spans="1:1">
      <c r="A94" t="s">
        <v>577</v>
      </c>
    </row>
    <row r="95" spans="1:1">
      <c r="A95" t="s">
        <v>578</v>
      </c>
    </row>
    <row r="96" spans="1:1">
      <c r="A96" t="s">
        <v>579</v>
      </c>
    </row>
    <row r="97" spans="1:1">
      <c r="A97" t="s">
        <v>580</v>
      </c>
    </row>
    <row r="98" spans="1:1">
      <c r="A98" t="s">
        <v>581</v>
      </c>
    </row>
    <row r="99" spans="1:1">
      <c r="A99" t="s">
        <v>582</v>
      </c>
    </row>
    <row r="100" spans="1:1">
      <c r="A100" t="s">
        <v>583</v>
      </c>
    </row>
    <row r="101" spans="1:1">
      <c r="A101" t="s">
        <v>584</v>
      </c>
    </row>
    <row r="102" spans="1:1">
      <c r="A102" t="s">
        <v>585</v>
      </c>
    </row>
    <row r="103" spans="1:1">
      <c r="A103" t="s">
        <v>586</v>
      </c>
    </row>
    <row r="104" spans="1:1">
      <c r="A104" t="s">
        <v>587</v>
      </c>
    </row>
    <row r="105" spans="1:1">
      <c r="A105" t="s">
        <v>588</v>
      </c>
    </row>
    <row r="106" spans="1:1">
      <c r="A106" t="s">
        <v>589</v>
      </c>
    </row>
    <row r="107" spans="1:1">
      <c r="A107" t="s">
        <v>590</v>
      </c>
    </row>
    <row r="108" spans="1:1">
      <c r="A108" t="s">
        <v>591</v>
      </c>
    </row>
    <row r="109" spans="1:1">
      <c r="A109" t="s">
        <v>592</v>
      </c>
    </row>
    <row r="110" spans="1:1">
      <c r="A110" t="s">
        <v>593</v>
      </c>
    </row>
    <row r="111" spans="1:1">
      <c r="A111" t="s">
        <v>594</v>
      </c>
    </row>
    <row r="112" spans="1:1">
      <c r="A112" t="s">
        <v>595</v>
      </c>
    </row>
    <row r="113" spans="1:1">
      <c r="A113" t="s">
        <v>596</v>
      </c>
    </row>
    <row r="114" spans="1:1">
      <c r="A114" t="s">
        <v>597</v>
      </c>
    </row>
    <row r="115" spans="1:1">
      <c r="A115" t="s">
        <v>598</v>
      </c>
    </row>
    <row r="116" spans="1:1">
      <c r="A116" t="s">
        <v>599</v>
      </c>
    </row>
    <row r="117" spans="1:1">
      <c r="A117" t="s">
        <v>600</v>
      </c>
    </row>
    <row r="118" spans="1:1">
      <c r="A118" t="s">
        <v>601</v>
      </c>
    </row>
    <row r="119" spans="1:1">
      <c r="A119" t="s">
        <v>602</v>
      </c>
    </row>
    <row r="120" spans="1:1">
      <c r="A120" t="s">
        <v>603</v>
      </c>
    </row>
    <row r="121" spans="1:1">
      <c r="A121" t="s">
        <v>604</v>
      </c>
    </row>
    <row r="122" spans="1:1">
      <c r="A122" t="s">
        <v>605</v>
      </c>
    </row>
    <row r="123" spans="1:1">
      <c r="A123" t="s">
        <v>606</v>
      </c>
    </row>
    <row r="124" spans="1:1">
      <c r="A124" t="s">
        <v>607</v>
      </c>
    </row>
    <row r="125" spans="1:1">
      <c r="A125" t="s">
        <v>608</v>
      </c>
    </row>
    <row r="126" spans="1:1">
      <c r="A126" t="s">
        <v>609</v>
      </c>
    </row>
    <row r="127" spans="1:1">
      <c r="A127" t="s">
        <v>610</v>
      </c>
    </row>
    <row r="128" spans="1:1">
      <c r="A128" t="s">
        <v>611</v>
      </c>
    </row>
    <row r="129" spans="1:1">
      <c r="A129" t="s">
        <v>612</v>
      </c>
    </row>
    <row r="130" spans="1:1">
      <c r="A130" t="s">
        <v>613</v>
      </c>
    </row>
    <row r="131" spans="1:1">
      <c r="A131" t="s">
        <v>614</v>
      </c>
    </row>
    <row r="132" spans="1:1">
      <c r="A132" t="s">
        <v>615</v>
      </c>
    </row>
    <row r="133" spans="1:1">
      <c r="A133" t="s">
        <v>616</v>
      </c>
    </row>
    <row r="134" spans="1:1">
      <c r="A134" t="s">
        <v>617</v>
      </c>
    </row>
    <row r="135" spans="1:1">
      <c r="A135" t="s">
        <v>618</v>
      </c>
    </row>
    <row r="136" spans="1:1">
      <c r="A136" t="s">
        <v>619</v>
      </c>
    </row>
    <row r="137" spans="1:1">
      <c r="A137" t="s">
        <v>620</v>
      </c>
    </row>
    <row r="138" spans="1:1">
      <c r="A138" t="s">
        <v>621</v>
      </c>
    </row>
    <row r="139" spans="1:1">
      <c r="A139" t="s">
        <v>622</v>
      </c>
    </row>
    <row r="140" spans="1:1">
      <c r="A140" t="s">
        <v>623</v>
      </c>
    </row>
    <row r="141" spans="1:1">
      <c r="A141" t="s">
        <v>624</v>
      </c>
    </row>
    <row r="142" spans="1:1">
      <c r="A142" t="s">
        <v>625</v>
      </c>
    </row>
    <row r="143" spans="1:1">
      <c r="A143" t="s">
        <v>626</v>
      </c>
    </row>
    <row r="144" spans="1:1">
      <c r="A144" t="s">
        <v>627</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U4"/>
  <sheetViews>
    <sheetView workbookViewId="0"/>
  </sheetViews>
  <sheetFormatPr defaultColWidth="10.125" defaultRowHeight="24" customHeight="1"/>
  <cols>
    <col min="1" max="1" width="9.5" style="235" customWidth="1"/>
    <col min="2" max="2" width="9.75" style="241" customWidth="1"/>
    <col min="3" max="3" width="9.125" style="235" customWidth="1"/>
    <col min="4" max="5" width="8.25" style="235" customWidth="1"/>
    <col min="6" max="6" width="8.25" style="237" customWidth="1"/>
    <col min="7" max="7" width="6.875" style="237" customWidth="1"/>
    <col min="8" max="8" width="7.5" style="237" customWidth="1"/>
    <col min="9" max="9" width="11" style="237" customWidth="1"/>
    <col min="10" max="10" width="12.875" style="237" customWidth="1"/>
    <col min="11" max="11" width="9.625" style="240" customWidth="1"/>
    <col min="12" max="12" width="11" style="237" customWidth="1"/>
    <col min="13" max="13" width="11" style="239" customWidth="1"/>
    <col min="14" max="14" width="11" style="237" customWidth="1"/>
    <col min="15" max="16" width="11" style="238" customWidth="1"/>
    <col min="17" max="26" width="11" style="237" customWidth="1"/>
    <col min="27" max="30" width="10.125" style="237"/>
    <col min="31" max="31" width="10.125" style="235"/>
    <col min="32" max="33" width="10.125" style="236"/>
    <col min="34" max="46" width="10.125" style="235"/>
    <col min="47" max="50" width="8" style="235" customWidth="1"/>
    <col min="51" max="51" width="5.875" style="235" customWidth="1"/>
    <col min="52" max="52" width="10.125" style="235"/>
    <col min="53" max="53" width="1.375" style="236" customWidth="1"/>
    <col min="54" max="59" width="1.375" style="235" customWidth="1"/>
    <col min="60" max="61" width="1.375" style="236" customWidth="1"/>
    <col min="62" max="63" width="1.375" style="235" customWidth="1"/>
    <col min="64" max="65" width="1.375" style="236" customWidth="1"/>
    <col min="66" max="66" width="1.375" style="235" customWidth="1"/>
    <col min="67" max="67" width="1.375" style="236" customWidth="1"/>
    <col min="68" max="68" width="1.375" style="235" customWidth="1"/>
    <col min="69" max="69" width="3.25" style="235" customWidth="1"/>
    <col min="70" max="16384" width="10.125" style="235"/>
  </cols>
  <sheetData>
    <row r="1" spans="1:73" ht="23.25" customHeight="1">
      <c r="A1" s="242" t="s">
        <v>403</v>
      </c>
      <c r="B1" s="241" t="s">
        <v>402</v>
      </c>
      <c r="C1" s="242" t="s">
        <v>399</v>
      </c>
      <c r="D1" s="264" t="s">
        <v>438</v>
      </c>
      <c r="E1" s="256" t="s">
        <v>437</v>
      </c>
      <c r="F1" s="256" t="s">
        <v>404</v>
      </c>
      <c r="G1" s="256" t="s">
        <v>398</v>
      </c>
      <c r="H1" s="256" t="s">
        <v>445</v>
      </c>
      <c r="I1" s="256" t="s">
        <v>390</v>
      </c>
      <c r="J1" s="256" t="s">
        <v>400</v>
      </c>
      <c r="K1" s="258" t="s">
        <v>397</v>
      </c>
      <c r="L1" s="256" t="s">
        <v>401</v>
      </c>
      <c r="M1" s="239" t="s">
        <v>230</v>
      </c>
      <c r="N1" s="256" t="s">
        <v>385</v>
      </c>
      <c r="O1" s="257" t="s">
        <v>405</v>
      </c>
      <c r="P1" s="257" t="s">
        <v>396</v>
      </c>
      <c r="Q1" s="256" t="s">
        <v>406</v>
      </c>
      <c r="R1" s="256" t="s">
        <v>407</v>
      </c>
      <c r="S1" s="256" t="s">
        <v>408</v>
      </c>
      <c r="T1" s="256" t="s">
        <v>409</v>
      </c>
      <c r="U1" s="240" t="s">
        <v>324</v>
      </c>
      <c r="V1" s="256" t="s">
        <v>410</v>
      </c>
      <c r="W1" s="256" t="s">
        <v>411</v>
      </c>
      <c r="X1" s="256" t="s">
        <v>323</v>
      </c>
      <c r="Y1" s="256" t="s">
        <v>412</v>
      </c>
      <c r="Z1" s="256" t="s">
        <v>413</v>
      </c>
      <c r="AA1" s="256" t="s">
        <v>414</v>
      </c>
      <c r="AB1" s="256" t="s">
        <v>415</v>
      </c>
      <c r="AC1" s="256" t="s">
        <v>416</v>
      </c>
      <c r="AD1" s="256" t="s">
        <v>417</v>
      </c>
      <c r="AE1" s="259" t="s">
        <v>431</v>
      </c>
      <c r="AF1" s="260" t="s">
        <v>432</v>
      </c>
      <c r="AG1" s="260" t="s">
        <v>433</v>
      </c>
      <c r="AH1" s="259" t="s">
        <v>442</v>
      </c>
      <c r="AI1" s="242" t="s">
        <v>322</v>
      </c>
      <c r="AJ1" s="259" t="s">
        <v>443</v>
      </c>
      <c r="AK1" s="242" t="s">
        <v>321</v>
      </c>
      <c r="AL1" s="242" t="s">
        <v>418</v>
      </c>
      <c r="AM1" s="242" t="s">
        <v>420</v>
      </c>
      <c r="AN1" s="242" t="s">
        <v>320</v>
      </c>
      <c r="AO1" s="242" t="s">
        <v>319</v>
      </c>
      <c r="AP1" s="242" t="s">
        <v>423</v>
      </c>
      <c r="AQ1" s="242" t="s">
        <v>424</v>
      </c>
      <c r="AR1" s="242" t="s">
        <v>425</v>
      </c>
      <c r="AS1" s="259" t="s">
        <v>441</v>
      </c>
      <c r="AT1" s="242" t="s">
        <v>426</v>
      </c>
      <c r="AU1" s="259" t="s">
        <v>428</v>
      </c>
      <c r="AV1" s="242" t="s">
        <v>335</v>
      </c>
      <c r="AW1" s="259" t="s">
        <v>429</v>
      </c>
      <c r="AX1" s="259" t="s">
        <v>430</v>
      </c>
      <c r="AY1" s="273" t="s">
        <v>427</v>
      </c>
      <c r="AZ1" s="274" t="s">
        <v>444</v>
      </c>
      <c r="BA1" s="243" t="s">
        <v>419</v>
      </c>
      <c r="BB1" s="242" t="s">
        <v>350</v>
      </c>
      <c r="BC1" s="242" t="s">
        <v>349</v>
      </c>
      <c r="BD1" s="242" t="s">
        <v>147</v>
      </c>
      <c r="BE1" s="242" t="s">
        <v>348</v>
      </c>
      <c r="BF1" s="247" t="s">
        <v>347</v>
      </c>
      <c r="BG1" s="242" t="s">
        <v>346</v>
      </c>
      <c r="BH1" s="243" t="s">
        <v>345</v>
      </c>
      <c r="BI1" s="243" t="s">
        <v>344</v>
      </c>
      <c r="BJ1" s="242" t="s">
        <v>343</v>
      </c>
      <c r="BK1" s="242" t="s">
        <v>342</v>
      </c>
      <c r="BL1" s="245" t="s">
        <v>341</v>
      </c>
      <c r="BM1" s="246" t="s">
        <v>340</v>
      </c>
      <c r="BN1" s="242" t="s">
        <v>339</v>
      </c>
      <c r="BO1" s="245" t="s">
        <v>338</v>
      </c>
      <c r="BP1" s="242" t="s">
        <v>337</v>
      </c>
    </row>
    <row r="2" spans="1:73" ht="24" customHeight="1">
      <c r="A2" s="242" t="s">
        <v>395</v>
      </c>
      <c r="B2" s="241" t="s">
        <v>394</v>
      </c>
      <c r="C2" s="242" t="s">
        <v>393</v>
      </c>
      <c r="D2" s="259" t="s">
        <v>448</v>
      </c>
      <c r="E2" s="285" t="s">
        <v>449</v>
      </c>
      <c r="F2" s="256" t="s">
        <v>392</v>
      </c>
      <c r="G2" s="255" t="s">
        <v>391</v>
      </c>
      <c r="H2" s="255" t="s">
        <v>446</v>
      </c>
      <c r="I2" s="256" t="s">
        <v>390</v>
      </c>
      <c r="J2" s="256" t="s">
        <v>389</v>
      </c>
      <c r="K2" s="258" t="s">
        <v>388</v>
      </c>
      <c r="L2" s="256" t="s">
        <v>387</v>
      </c>
      <c r="M2" s="239" t="s">
        <v>386</v>
      </c>
      <c r="N2" s="256" t="s">
        <v>385</v>
      </c>
      <c r="O2" s="257" t="s">
        <v>384</v>
      </c>
      <c r="P2" s="257" t="s">
        <v>383</v>
      </c>
      <c r="Q2" s="255" t="s">
        <v>382</v>
      </c>
      <c r="R2" s="255" t="s">
        <v>381</v>
      </c>
      <c r="S2" s="256" t="s">
        <v>325</v>
      </c>
      <c r="T2" s="252" t="s">
        <v>380</v>
      </c>
      <c r="U2" s="240" t="s">
        <v>379</v>
      </c>
      <c r="V2" s="253" t="s">
        <v>378</v>
      </c>
      <c r="W2" s="256" t="s">
        <v>377</v>
      </c>
      <c r="X2" s="255" t="s">
        <v>376</v>
      </c>
      <c r="Y2" s="252" t="s">
        <v>375</v>
      </c>
      <c r="Z2" s="254" t="s">
        <v>374</v>
      </c>
      <c r="AA2" s="253" t="s">
        <v>373</v>
      </c>
      <c r="AB2" s="252" t="s">
        <v>372</v>
      </c>
      <c r="AC2" s="252" t="s">
        <v>371</v>
      </c>
      <c r="AD2" s="252" t="s">
        <v>370</v>
      </c>
      <c r="AE2" s="249" t="s">
        <v>369</v>
      </c>
      <c r="AF2" s="251" t="s">
        <v>368</v>
      </c>
      <c r="AG2" s="243" t="s">
        <v>367</v>
      </c>
      <c r="AH2" s="242" t="s">
        <v>366</v>
      </c>
      <c r="AI2" s="249" t="s">
        <v>365</v>
      </c>
      <c r="AJ2" s="249" t="s">
        <v>364</v>
      </c>
      <c r="AK2" s="242" t="s">
        <v>363</v>
      </c>
      <c r="AL2" s="250" t="s">
        <v>362</v>
      </c>
      <c r="AM2" s="242" t="s">
        <v>360</v>
      </c>
      <c r="AN2" s="242" t="s">
        <v>361</v>
      </c>
      <c r="AO2" s="242" t="s">
        <v>359</v>
      </c>
      <c r="AP2" s="242" t="s">
        <v>358</v>
      </c>
      <c r="AQ2" s="242" t="s">
        <v>357</v>
      </c>
      <c r="AR2" s="249" t="s">
        <v>356</v>
      </c>
      <c r="AS2" s="249" t="s">
        <v>355</v>
      </c>
      <c r="AT2" s="248" t="s">
        <v>354</v>
      </c>
      <c r="AU2" s="242" t="s">
        <v>336</v>
      </c>
      <c r="AV2" s="242" t="s">
        <v>335</v>
      </c>
      <c r="AW2" s="242" t="s">
        <v>334</v>
      </c>
      <c r="AX2" s="242" t="s">
        <v>333</v>
      </c>
      <c r="AY2" s="273" t="s">
        <v>353</v>
      </c>
      <c r="AZ2" s="275" t="s">
        <v>352</v>
      </c>
      <c r="BA2" s="243" t="s">
        <v>351</v>
      </c>
      <c r="BB2" s="242" t="s">
        <v>350</v>
      </c>
      <c r="BC2" s="242" t="s">
        <v>349</v>
      </c>
      <c r="BD2" s="242" t="s">
        <v>147</v>
      </c>
      <c r="BE2" s="242" t="s">
        <v>348</v>
      </c>
      <c r="BF2" s="247" t="s">
        <v>347</v>
      </c>
      <c r="BG2" s="242" t="s">
        <v>346</v>
      </c>
      <c r="BH2" s="243" t="s">
        <v>345</v>
      </c>
      <c r="BI2" s="243" t="s">
        <v>344</v>
      </c>
      <c r="BJ2" s="242" t="s">
        <v>343</v>
      </c>
      <c r="BK2" s="242" t="s">
        <v>342</v>
      </c>
      <c r="BL2" s="245" t="s">
        <v>341</v>
      </c>
      <c r="BM2" s="246" t="s">
        <v>340</v>
      </c>
      <c r="BN2" s="242" t="s">
        <v>339</v>
      </c>
      <c r="BO2" s="245" t="s">
        <v>338</v>
      </c>
      <c r="BP2" s="242" t="s">
        <v>337</v>
      </c>
      <c r="BQ2" s="235" t="s">
        <v>332</v>
      </c>
      <c r="BR2" s="235" t="s">
        <v>332</v>
      </c>
      <c r="BS2" s="235" t="s">
        <v>332</v>
      </c>
      <c r="BT2" s="235" t="s">
        <v>332</v>
      </c>
      <c r="BU2" s="235" t="s">
        <v>332</v>
      </c>
    </row>
    <row r="3" spans="1:73" s="278" customFormat="1" ht="24" customHeight="1">
      <c r="A3" s="276">
        <f>管理番号</f>
        <v>2407</v>
      </c>
      <c r="B3" s="277">
        <f>A3</f>
        <v>2407</v>
      </c>
      <c r="C3" s="278">
        <f>紹介機関</f>
        <v>0</v>
      </c>
      <c r="D3" s="278">
        <f>+手書き項目1</f>
        <v>0</v>
      </c>
      <c r="E3" s="278">
        <f>手書き項目2</f>
        <v>0</v>
      </c>
      <c r="F3" s="278">
        <f>手書き項目３</f>
        <v>0</v>
      </c>
      <c r="G3" s="240"/>
      <c r="H3" s="240">
        <f>+手書き項目5</f>
        <v>0</v>
      </c>
      <c r="I3" s="279" t="str">
        <f>国籍</f>
        <v>ネパール</v>
      </c>
      <c r="J3" s="280" t="str">
        <f>氏名</f>
        <v>Given
Name</v>
      </c>
      <c r="K3" s="281"/>
      <c r="L3" s="240" t="str">
        <f>氏名英字</f>
        <v xml:space="preserve"> </v>
      </c>
      <c r="M3" s="282">
        <f>生年月日</f>
        <v>0</v>
      </c>
      <c r="N3" s="271"/>
      <c r="O3" s="238" t="str">
        <f>出生地</f>
        <v>リストにあるように、出生証明書を参照して、出生地を村まで記入してください。番地を書く必要はありません。तपाईंको जन्म प्रमाणपत्रलाई सन्दर्भ गर्नुहोस् र सूचीबद्ध रूपमा तपाईंको गाउँमा तपाईंको जन्म स्थान प्रविष्ट गर्नुहोस्। नम्बर लेख्न आवश्यक छैन।</v>
      </c>
      <c r="P3" s="272"/>
      <c r="Q3" s="240">
        <f>旅券番号</f>
        <v>0</v>
      </c>
      <c r="R3" s="240">
        <f>旅券有効期限</f>
        <v>0</v>
      </c>
      <c r="S3" s="240">
        <f>入国前職業</f>
        <v>0</v>
      </c>
      <c r="T3" s="240" t="str">
        <f>本国の居住地</f>
        <v xml:space="preserve">PERMANENT:
 CURRENT: </v>
      </c>
      <c r="U3" s="240"/>
      <c r="V3" s="240">
        <f>最終学歴</f>
        <v>0</v>
      </c>
      <c r="W3" s="240">
        <f>修学年数</f>
        <v>0</v>
      </c>
      <c r="X3" s="240">
        <f>最終学歴</f>
        <v>0</v>
      </c>
      <c r="Y3" s="240">
        <f>最終学歴在籍状況</f>
        <v>0</v>
      </c>
      <c r="Z3" s="240">
        <f>卒業又は卒業見込年月日</f>
        <v>0</v>
      </c>
      <c r="AA3" s="240">
        <f>最終学歴その他</f>
        <v>0</v>
      </c>
      <c r="AB3" s="240">
        <f>日本語教育機関</f>
        <v>0</v>
      </c>
      <c r="AC3" s="240">
        <f>日本語教育開始日</f>
        <v>0</v>
      </c>
      <c r="AD3" s="240">
        <f>日本語教育終了日</f>
        <v>0</v>
      </c>
      <c r="AE3" s="283" t="str">
        <f>日本語教育を受けた教育機関その他内容１</f>
        <v>受験番号
Examination number</v>
      </c>
      <c r="AF3" s="244">
        <f>日本語能力１試験名</f>
        <v>0</v>
      </c>
      <c r="AG3" s="244">
        <f>日本語能力２級又は点数</f>
        <v>0</v>
      </c>
      <c r="AH3" s="278">
        <f>過去の認定申請歴</f>
        <v>0</v>
      </c>
      <c r="AI3" s="278">
        <f>申請回数</f>
        <v>0</v>
      </c>
      <c r="AJ3" s="278">
        <f>不交付回数</f>
        <v>0</v>
      </c>
      <c r="AK3" s="270"/>
      <c r="AL3" s="278" t="str">
        <f>過去の出入国回数</f>
        <v xml:space="preserve"> </v>
      </c>
      <c r="AM3" s="278">
        <f>直近の出入国入国日</f>
        <v>0</v>
      </c>
      <c r="AN3" s="278">
        <f>直近の出入国出国日</f>
        <v>0</v>
      </c>
      <c r="AO3" s="270"/>
      <c r="AP3" s="278">
        <f>経費支弁者氏名</f>
        <v>0</v>
      </c>
      <c r="AQ3" s="278">
        <f>経費支弁者住所</f>
        <v>0</v>
      </c>
      <c r="AR3" s="278">
        <f>経費支弁者TEL</f>
        <v>0</v>
      </c>
      <c r="AS3" s="278" t="str">
        <f>経費支弁者職業</f>
        <v>農業専業</v>
      </c>
      <c r="AT3" s="278">
        <f>経費支弁者勤務先TEL</f>
        <v>0</v>
      </c>
      <c r="AU3" s="278">
        <f>卒業証書発行機関名称</f>
        <v>0</v>
      </c>
      <c r="AV3" s="278">
        <f>+学校種別</f>
        <v>0</v>
      </c>
      <c r="AW3" s="278">
        <f>最終学歴</f>
        <v>0</v>
      </c>
      <c r="AX3" s="278">
        <f>卒業又は卒業見込年月日</f>
        <v>0</v>
      </c>
      <c r="AY3" s="278">
        <f>経費支弁者年収</f>
        <v>0</v>
      </c>
      <c r="AZ3" s="284">
        <f>メールアドレス1</f>
        <v>0</v>
      </c>
      <c r="BA3" s="244">
        <v>20220707</v>
      </c>
      <c r="BB3" s="278">
        <v>20220711</v>
      </c>
      <c r="BC3" s="278">
        <v>20240331</v>
      </c>
      <c r="BD3" s="278" t="s">
        <v>331</v>
      </c>
      <c r="BE3" s="278" t="s">
        <v>330</v>
      </c>
      <c r="BF3" s="278" t="s">
        <v>329</v>
      </c>
      <c r="BG3" s="278" t="s">
        <v>328</v>
      </c>
      <c r="BH3" s="244">
        <v>100000</v>
      </c>
      <c r="BI3" s="244">
        <v>100000</v>
      </c>
      <c r="BJ3" s="278" t="s">
        <v>327</v>
      </c>
      <c r="BL3" s="244" t="s">
        <v>328</v>
      </c>
      <c r="BM3" s="244">
        <v>50000</v>
      </c>
      <c r="BN3" s="278" t="s">
        <v>327</v>
      </c>
      <c r="BO3" s="244" t="s">
        <v>327</v>
      </c>
      <c r="BP3" s="278" t="s">
        <v>326</v>
      </c>
    </row>
    <row r="4" spans="1:73" ht="24" customHeight="1">
      <c r="S4" s="240"/>
      <c r="AH4" s="244"/>
      <c r="AK4" s="244"/>
    </row>
  </sheetData>
  <autoFilter ref="A2:BU2"/>
  <phoneticPr fontId="30"/>
  <dataValidations count="5">
    <dataValidation type="list" allowBlank="1" showInputMessage="1" sqref="AO4">
      <formula1>"父,母,兄弟姉妹,伯父（叔父）・伯母（叔母）,その他本人"</formula1>
    </dataValidation>
    <dataValidation type="list" allowBlank="1" showInputMessage="1" showErrorMessage="1" sqref="P4 AH4 AK4">
      <formula1>"無し,有り"</formula1>
    </dataValidation>
    <dataValidation type="list" allowBlank="1" showInputMessage="1" sqref="S3:S4">
      <formula1>"学  生,职 员,留学準備中"</formula1>
    </dataValidation>
    <dataValidation type="list" allowBlank="1" showInputMessage="1" sqref="V1:V1048576">
      <formula1>"高等学校,短期大学,大学,大学院（修士）,大学院（博士）"</formula1>
    </dataValidation>
    <dataValidation type="list" allowBlank="1" showInputMessage="1" sqref="Y1:Y1048576">
      <formula1>"在学中,卒業"</formula1>
    </dataValidation>
  </dataValidation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B1:D24"/>
  <sheetViews>
    <sheetView workbookViewId="0"/>
  </sheetViews>
  <sheetFormatPr defaultColWidth="8.875" defaultRowHeight="13.5"/>
  <cols>
    <col min="2" max="2" width="43.375" style="224" customWidth="1"/>
    <col min="3" max="3" width="36" style="225" customWidth="1"/>
    <col min="4" max="4" width="21.125" customWidth="1"/>
    <col min="258" max="258" width="43.375" customWidth="1"/>
    <col min="259" max="259" width="36" customWidth="1"/>
    <col min="260" max="260" width="21.125" customWidth="1"/>
    <col min="514" max="514" width="43.375" customWidth="1"/>
    <col min="515" max="515" width="36" customWidth="1"/>
    <col min="516" max="516" width="21.125" customWidth="1"/>
    <col min="770" max="770" width="43.375" customWidth="1"/>
    <col min="771" max="771" width="36" customWidth="1"/>
    <col min="772" max="772" width="21.125" customWidth="1"/>
    <col min="1026" max="1026" width="43.375" customWidth="1"/>
    <col min="1027" max="1027" width="36" customWidth="1"/>
    <col min="1028" max="1028" width="21.125" customWidth="1"/>
    <col min="1282" max="1282" width="43.375" customWidth="1"/>
    <col min="1283" max="1283" width="36" customWidth="1"/>
    <col min="1284" max="1284" width="21.125" customWidth="1"/>
    <col min="1538" max="1538" width="43.375" customWidth="1"/>
    <col min="1539" max="1539" width="36" customWidth="1"/>
    <col min="1540" max="1540" width="21.125" customWidth="1"/>
    <col min="1794" max="1794" width="43.375" customWidth="1"/>
    <col min="1795" max="1795" width="36" customWidth="1"/>
    <col min="1796" max="1796" width="21.125" customWidth="1"/>
    <col min="2050" max="2050" width="43.375" customWidth="1"/>
    <col min="2051" max="2051" width="36" customWidth="1"/>
    <col min="2052" max="2052" width="21.125" customWidth="1"/>
    <col min="2306" max="2306" width="43.375" customWidth="1"/>
    <col min="2307" max="2307" width="36" customWidth="1"/>
    <col min="2308" max="2308" width="21.125" customWidth="1"/>
    <col min="2562" max="2562" width="43.375" customWidth="1"/>
    <col min="2563" max="2563" width="36" customWidth="1"/>
    <col min="2564" max="2564" width="21.125" customWidth="1"/>
    <col min="2818" max="2818" width="43.375" customWidth="1"/>
    <col min="2819" max="2819" width="36" customWidth="1"/>
    <col min="2820" max="2820" width="21.125" customWidth="1"/>
    <col min="3074" max="3074" width="43.375" customWidth="1"/>
    <col min="3075" max="3075" width="36" customWidth="1"/>
    <col min="3076" max="3076" width="21.125" customWidth="1"/>
    <col min="3330" max="3330" width="43.375" customWidth="1"/>
    <col min="3331" max="3331" width="36" customWidth="1"/>
    <col min="3332" max="3332" width="21.125" customWidth="1"/>
    <col min="3586" max="3586" width="43.375" customWidth="1"/>
    <col min="3587" max="3587" width="36" customWidth="1"/>
    <col min="3588" max="3588" width="21.125" customWidth="1"/>
    <col min="3842" max="3842" width="43.375" customWidth="1"/>
    <col min="3843" max="3843" width="36" customWidth="1"/>
    <col min="3844" max="3844" width="21.125" customWidth="1"/>
    <col min="4098" max="4098" width="43.375" customWidth="1"/>
    <col min="4099" max="4099" width="36" customWidth="1"/>
    <col min="4100" max="4100" width="21.125" customWidth="1"/>
    <col min="4354" max="4354" width="43.375" customWidth="1"/>
    <col min="4355" max="4355" width="36" customWidth="1"/>
    <col min="4356" max="4356" width="21.125" customWidth="1"/>
    <col min="4610" max="4610" width="43.375" customWidth="1"/>
    <col min="4611" max="4611" width="36" customWidth="1"/>
    <col min="4612" max="4612" width="21.125" customWidth="1"/>
    <col min="4866" max="4866" width="43.375" customWidth="1"/>
    <col min="4867" max="4867" width="36" customWidth="1"/>
    <col min="4868" max="4868" width="21.125" customWidth="1"/>
    <col min="5122" max="5122" width="43.375" customWidth="1"/>
    <col min="5123" max="5123" width="36" customWidth="1"/>
    <col min="5124" max="5124" width="21.125" customWidth="1"/>
    <col min="5378" max="5378" width="43.375" customWidth="1"/>
    <col min="5379" max="5379" width="36" customWidth="1"/>
    <col min="5380" max="5380" width="21.125" customWidth="1"/>
    <col min="5634" max="5634" width="43.375" customWidth="1"/>
    <col min="5635" max="5635" width="36" customWidth="1"/>
    <col min="5636" max="5636" width="21.125" customWidth="1"/>
    <col min="5890" max="5890" width="43.375" customWidth="1"/>
    <col min="5891" max="5891" width="36" customWidth="1"/>
    <col min="5892" max="5892" width="21.125" customWidth="1"/>
    <col min="6146" max="6146" width="43.375" customWidth="1"/>
    <col min="6147" max="6147" width="36" customWidth="1"/>
    <col min="6148" max="6148" width="21.125" customWidth="1"/>
    <col min="6402" max="6402" width="43.375" customWidth="1"/>
    <col min="6403" max="6403" width="36" customWidth="1"/>
    <col min="6404" max="6404" width="21.125" customWidth="1"/>
    <col min="6658" max="6658" width="43.375" customWidth="1"/>
    <col min="6659" max="6659" width="36" customWidth="1"/>
    <col min="6660" max="6660" width="21.125" customWidth="1"/>
    <col min="6914" max="6914" width="43.375" customWidth="1"/>
    <col min="6915" max="6915" width="36" customWidth="1"/>
    <col min="6916" max="6916" width="21.125" customWidth="1"/>
    <col min="7170" max="7170" width="43.375" customWidth="1"/>
    <col min="7171" max="7171" width="36" customWidth="1"/>
    <col min="7172" max="7172" width="21.125" customWidth="1"/>
    <col min="7426" max="7426" width="43.375" customWidth="1"/>
    <col min="7427" max="7427" width="36" customWidth="1"/>
    <col min="7428" max="7428" width="21.125" customWidth="1"/>
    <col min="7682" max="7682" width="43.375" customWidth="1"/>
    <col min="7683" max="7683" width="36" customWidth="1"/>
    <col min="7684" max="7684" width="21.125" customWidth="1"/>
    <col min="7938" max="7938" width="43.375" customWidth="1"/>
    <col min="7939" max="7939" width="36" customWidth="1"/>
    <col min="7940" max="7940" width="21.125" customWidth="1"/>
    <col min="8194" max="8194" width="43.375" customWidth="1"/>
    <col min="8195" max="8195" width="36" customWidth="1"/>
    <col min="8196" max="8196" width="21.125" customWidth="1"/>
    <col min="8450" max="8450" width="43.375" customWidth="1"/>
    <col min="8451" max="8451" width="36" customWidth="1"/>
    <col min="8452" max="8452" width="21.125" customWidth="1"/>
    <col min="8706" max="8706" width="43.375" customWidth="1"/>
    <col min="8707" max="8707" width="36" customWidth="1"/>
    <col min="8708" max="8708" width="21.125" customWidth="1"/>
    <col min="8962" max="8962" width="43.375" customWidth="1"/>
    <col min="8963" max="8963" width="36" customWidth="1"/>
    <col min="8964" max="8964" width="21.125" customWidth="1"/>
    <col min="9218" max="9218" width="43.375" customWidth="1"/>
    <col min="9219" max="9219" width="36" customWidth="1"/>
    <col min="9220" max="9220" width="21.125" customWidth="1"/>
    <col min="9474" max="9474" width="43.375" customWidth="1"/>
    <col min="9475" max="9475" width="36" customWidth="1"/>
    <col min="9476" max="9476" width="21.125" customWidth="1"/>
    <col min="9730" max="9730" width="43.375" customWidth="1"/>
    <col min="9731" max="9731" width="36" customWidth="1"/>
    <col min="9732" max="9732" width="21.125" customWidth="1"/>
    <col min="9986" max="9986" width="43.375" customWidth="1"/>
    <col min="9987" max="9987" width="36" customWidth="1"/>
    <col min="9988" max="9988" width="21.125" customWidth="1"/>
    <col min="10242" max="10242" width="43.375" customWidth="1"/>
    <col min="10243" max="10243" width="36" customWidth="1"/>
    <col min="10244" max="10244" width="21.125" customWidth="1"/>
    <col min="10498" max="10498" width="43.375" customWidth="1"/>
    <col min="10499" max="10499" width="36" customWidth="1"/>
    <col min="10500" max="10500" width="21.125" customWidth="1"/>
    <col min="10754" max="10754" width="43.375" customWidth="1"/>
    <col min="10755" max="10755" width="36" customWidth="1"/>
    <col min="10756" max="10756" width="21.125" customWidth="1"/>
    <col min="11010" max="11010" width="43.375" customWidth="1"/>
    <col min="11011" max="11011" width="36" customWidth="1"/>
    <col min="11012" max="11012" width="21.125" customWidth="1"/>
    <col min="11266" max="11266" width="43.375" customWidth="1"/>
    <col min="11267" max="11267" width="36" customWidth="1"/>
    <col min="11268" max="11268" width="21.125" customWidth="1"/>
    <col min="11522" max="11522" width="43.375" customWidth="1"/>
    <col min="11523" max="11523" width="36" customWidth="1"/>
    <col min="11524" max="11524" width="21.125" customWidth="1"/>
    <col min="11778" max="11778" width="43.375" customWidth="1"/>
    <col min="11779" max="11779" width="36" customWidth="1"/>
    <col min="11780" max="11780" width="21.125" customWidth="1"/>
    <col min="12034" max="12034" width="43.375" customWidth="1"/>
    <col min="12035" max="12035" width="36" customWidth="1"/>
    <col min="12036" max="12036" width="21.125" customWidth="1"/>
    <col min="12290" max="12290" width="43.375" customWidth="1"/>
    <col min="12291" max="12291" width="36" customWidth="1"/>
    <col min="12292" max="12292" width="21.125" customWidth="1"/>
    <col min="12546" max="12546" width="43.375" customWidth="1"/>
    <col min="12547" max="12547" width="36" customWidth="1"/>
    <col min="12548" max="12548" width="21.125" customWidth="1"/>
    <col min="12802" max="12802" width="43.375" customWidth="1"/>
    <col min="12803" max="12803" width="36" customWidth="1"/>
    <col min="12804" max="12804" width="21.125" customWidth="1"/>
    <col min="13058" max="13058" width="43.375" customWidth="1"/>
    <col min="13059" max="13059" width="36" customWidth="1"/>
    <col min="13060" max="13060" width="21.125" customWidth="1"/>
    <col min="13314" max="13314" width="43.375" customWidth="1"/>
    <col min="13315" max="13315" width="36" customWidth="1"/>
    <col min="13316" max="13316" width="21.125" customWidth="1"/>
    <col min="13570" max="13570" width="43.375" customWidth="1"/>
    <col min="13571" max="13571" width="36" customWidth="1"/>
    <col min="13572" max="13572" width="21.125" customWidth="1"/>
    <col min="13826" max="13826" width="43.375" customWidth="1"/>
    <col min="13827" max="13827" width="36" customWidth="1"/>
    <col min="13828" max="13828" width="21.125" customWidth="1"/>
    <col min="14082" max="14082" width="43.375" customWidth="1"/>
    <col min="14083" max="14083" width="36" customWidth="1"/>
    <col min="14084" max="14084" width="21.125" customWidth="1"/>
    <col min="14338" max="14338" width="43.375" customWidth="1"/>
    <col min="14339" max="14339" width="36" customWidth="1"/>
    <col min="14340" max="14340" width="21.125" customWidth="1"/>
    <col min="14594" max="14594" width="43.375" customWidth="1"/>
    <col min="14595" max="14595" width="36" customWidth="1"/>
    <col min="14596" max="14596" width="21.125" customWidth="1"/>
    <col min="14850" max="14850" width="43.375" customWidth="1"/>
    <col min="14851" max="14851" width="36" customWidth="1"/>
    <col min="14852" max="14852" width="21.125" customWidth="1"/>
    <col min="15106" max="15106" width="43.375" customWidth="1"/>
    <col min="15107" max="15107" width="36" customWidth="1"/>
    <col min="15108" max="15108" width="21.125" customWidth="1"/>
    <col min="15362" max="15362" width="43.375" customWidth="1"/>
    <col min="15363" max="15363" width="36" customWidth="1"/>
    <col min="15364" max="15364" width="21.125" customWidth="1"/>
    <col min="15618" max="15618" width="43.375" customWidth="1"/>
    <col min="15619" max="15619" width="36" customWidth="1"/>
    <col min="15620" max="15620" width="21.125" customWidth="1"/>
    <col min="15874" max="15874" width="43.375" customWidth="1"/>
    <col min="15875" max="15875" width="36" customWidth="1"/>
    <col min="15876" max="15876" width="21.125" customWidth="1"/>
    <col min="16130" max="16130" width="43.375" customWidth="1"/>
    <col min="16131" max="16131" width="36" customWidth="1"/>
    <col min="16132" max="16132" width="21.125" customWidth="1"/>
  </cols>
  <sheetData>
    <row r="1" spans="2:4" ht="14.25" thickBot="1"/>
    <row r="2" spans="2:4" ht="14.25" thickTop="1">
      <c r="B2" s="224" t="s">
        <v>282</v>
      </c>
      <c r="C2" s="231" t="str">
        <f>'履及その他Personal records'!AB5</f>
        <v>Given
Name</v>
      </c>
    </row>
    <row r="3" spans="2:4">
      <c r="B3" s="224" t="s">
        <v>283</v>
      </c>
      <c r="C3" s="232">
        <f>'履及その他Personal records'!J7</f>
        <v>0</v>
      </c>
    </row>
    <row r="4" spans="2:4">
      <c r="B4" s="224" t="s">
        <v>284</v>
      </c>
      <c r="C4" s="233"/>
    </row>
    <row r="5" spans="2:4">
      <c r="B5" s="224" t="s">
        <v>285</v>
      </c>
      <c r="C5" s="233"/>
    </row>
    <row r="6" spans="2:4" ht="44.45" customHeight="1">
      <c r="B6" s="224" t="s">
        <v>286</v>
      </c>
      <c r="C6" s="232" t="str">
        <f>'履及その他Personal records'!K9</f>
        <v xml:space="preserve">PERMANENT:
 CURRENT: </v>
      </c>
    </row>
    <row r="7" spans="2:4" ht="27.6" customHeight="1">
      <c r="B7" s="224" t="s">
        <v>287</v>
      </c>
      <c r="C7" s="233"/>
      <c r="D7" t="s">
        <v>288</v>
      </c>
    </row>
    <row r="8" spans="2:4">
      <c r="B8" s="224" t="s">
        <v>289</v>
      </c>
      <c r="C8" s="233"/>
      <c r="D8" t="s">
        <v>290</v>
      </c>
    </row>
    <row r="9" spans="2:4">
      <c r="B9" s="224" t="s">
        <v>291</v>
      </c>
      <c r="C9" s="226" t="str">
        <f>'履及その他Personal records'!K113</f>
        <v>リストにあるように、出生証明書を参照して、出生地を村まで記入してください。番地を書く必要はありません。तपाईंको जन्म प्रमाणपत्रलाई सन्दर्भ गर्नुहोस् र सूचीबद्ध रूपमा तपाईंको गाउँमा तपाईंको जन्म स्थान प्रविष्ट गर्नुहोस्। नम्बर लेख्न आवश्यक छैन।</v>
      </c>
    </row>
    <row r="10" spans="2:4">
      <c r="B10" s="224" t="s">
        <v>292</v>
      </c>
      <c r="C10" s="232">
        <f>'履及その他Personal records'!K117</f>
        <v>0</v>
      </c>
      <c r="D10" t="s">
        <v>293</v>
      </c>
    </row>
    <row r="11" spans="2:4">
      <c r="B11" s="224" t="s">
        <v>294</v>
      </c>
      <c r="C11" s="226">
        <f>'履及その他Personal records'!K119</f>
        <v>0</v>
      </c>
    </row>
    <row r="12" spans="2:4">
      <c r="B12" s="224" t="s">
        <v>295</v>
      </c>
      <c r="C12" s="232">
        <f>'履及その他Personal records'!AC119</f>
        <v>0</v>
      </c>
    </row>
    <row r="13" spans="2:4">
      <c r="B13" s="224" t="s">
        <v>296</v>
      </c>
      <c r="C13" s="232">
        <f>'履及その他Personal records'!R126</f>
        <v>0</v>
      </c>
      <c r="D13" t="s">
        <v>297</v>
      </c>
    </row>
    <row r="14" spans="2:4">
      <c r="B14" s="224" t="s">
        <v>298</v>
      </c>
      <c r="C14" s="232">
        <f>'履及その他Personal records'!BC126</f>
        <v>0</v>
      </c>
      <c r="D14" t="s">
        <v>299</v>
      </c>
    </row>
    <row r="15" spans="2:4">
      <c r="B15" s="224" t="s">
        <v>300</v>
      </c>
      <c r="C15" s="232">
        <f>'履及その他Personal records'!R127</f>
        <v>0</v>
      </c>
      <c r="D15" t="s">
        <v>301</v>
      </c>
    </row>
    <row r="16" spans="2:4">
      <c r="B16" s="224" t="s">
        <v>302</v>
      </c>
      <c r="C16" s="232">
        <f>'履及その他Personal records'!R128</f>
        <v>0</v>
      </c>
      <c r="D16" t="s">
        <v>303</v>
      </c>
    </row>
    <row r="17" spans="2:4" ht="43.9" customHeight="1">
      <c r="B17" s="227" t="s">
        <v>304</v>
      </c>
      <c r="C17" s="232">
        <f>'履及その他Personal records'!BC127</f>
        <v>0</v>
      </c>
      <c r="D17" t="s">
        <v>305</v>
      </c>
    </row>
    <row r="18" spans="2:4">
      <c r="B18" s="224" t="s">
        <v>306</v>
      </c>
      <c r="C18" s="226">
        <f>'履及その他Personal records'!K107</f>
        <v>0</v>
      </c>
    </row>
    <row r="19" spans="2:4">
      <c r="B19" s="224" t="s">
        <v>307</v>
      </c>
      <c r="C19" s="226">
        <f>'履及その他Personal records'!AU107</f>
        <v>0</v>
      </c>
    </row>
    <row r="20" spans="2:4">
      <c r="B20" s="224" t="s">
        <v>308</v>
      </c>
      <c r="C20" s="226">
        <f>'履及その他Personal records'!M109</f>
        <v>0</v>
      </c>
    </row>
    <row r="21" spans="2:4">
      <c r="B21" s="224" t="s">
        <v>309</v>
      </c>
      <c r="C21" s="232">
        <f>'履及その他Personal records'!B137</f>
        <v>0</v>
      </c>
      <c r="D21" t="s">
        <v>310</v>
      </c>
    </row>
    <row r="22" spans="2:4">
      <c r="B22" s="224" t="s">
        <v>311</v>
      </c>
      <c r="C22" s="232" t="str">
        <f>'履及その他Personal records'!X137</f>
        <v>農業専業</v>
      </c>
      <c r="D22" t="s">
        <v>312</v>
      </c>
    </row>
    <row r="23" spans="2:4" ht="14.25" thickBot="1">
      <c r="B23" s="228" t="s">
        <v>313</v>
      </c>
      <c r="C23" s="229">
        <f>'履及その他Personal records'!AT137</f>
        <v>0</v>
      </c>
      <c r="D23" s="230" t="s">
        <v>314</v>
      </c>
    </row>
    <row r="24" spans="2:4" ht="14.25" thickTop="1">
      <c r="C24" s="234"/>
    </row>
  </sheetData>
  <protectedRanges>
    <protectedRange sqref="C4:C5 C7:C8" name="範囲2"/>
    <protectedRange sqref="C4:C5 C7:C8" name="範囲1"/>
  </protectedRanges>
  <phoneticPr fontId="30"/>
  <dataValidations count="2">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"Yes,No"</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"Male,Female"</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pageSetUpPr fitToPage="1"/>
  </sheetPr>
  <dimension ref="A1:D21"/>
  <sheetViews>
    <sheetView view="pageBreakPreview" topLeftCell="A7" zoomScale="115" zoomScaleNormal="100" zoomScaleSheetLayoutView="115" workbookViewId="0">
      <selection activeCell="B11" sqref="B11"/>
    </sheetView>
  </sheetViews>
  <sheetFormatPr defaultRowHeight="12"/>
  <cols>
    <col min="1" max="1" width="4.25" style="343" customWidth="1"/>
    <col min="2" max="2" width="33.125" style="345" customWidth="1"/>
    <col min="3" max="3" width="4" style="345" customWidth="1"/>
    <col min="4" max="4" width="61" style="347" customWidth="1"/>
    <col min="5" max="16384" width="9" style="345"/>
  </cols>
  <sheetData>
    <row r="1" spans="1:4" ht="18.75" customHeight="1">
      <c r="B1" s="381" t="str">
        <f>"agent list No:　"&amp;'履及その他Personal records'!BE144</f>
        <v>agent list No:　</v>
      </c>
      <c r="C1" s="344"/>
      <c r="D1" s="397" t="str">
        <f>"agent:　"&amp;'履及その他Personal records'!R145</f>
        <v>agent:　</v>
      </c>
    </row>
    <row r="2" spans="1:4" ht="22.5" customHeight="1">
      <c r="A2" s="346"/>
      <c r="B2" s="999" t="str">
        <f>"学生氏名　:　"&amp;'履及その他Personal records'!K81</f>
        <v xml:space="preserve">学生氏名　:　 </v>
      </c>
      <c r="C2" s="1000"/>
      <c r="D2" s="395" t="s">
        <v>724</v>
      </c>
    </row>
    <row r="3" spans="1:4" ht="60">
      <c r="A3" s="348" t="s">
        <v>715</v>
      </c>
      <c r="B3" s="349" t="s">
        <v>655</v>
      </c>
      <c r="C3" s="348" t="s">
        <v>731</v>
      </c>
      <c r="D3" s="350" t="s">
        <v>656</v>
      </c>
    </row>
    <row r="4" spans="1:4" s="354" customFormat="1" ht="24">
      <c r="A4" s="348">
        <v>1</v>
      </c>
      <c r="B4" s="351" t="s">
        <v>657</v>
      </c>
      <c r="C4" s="352" t="s">
        <v>658</v>
      </c>
      <c r="D4" s="353" t="s">
        <v>659</v>
      </c>
    </row>
    <row r="5" spans="1:4" ht="66">
      <c r="A5" s="348">
        <v>2</v>
      </c>
      <c r="B5" s="355" t="s">
        <v>660</v>
      </c>
      <c r="C5" s="352" t="s">
        <v>658</v>
      </c>
      <c r="D5" s="353" t="s">
        <v>661</v>
      </c>
    </row>
    <row r="6" spans="1:4" ht="108">
      <c r="A6" s="348">
        <v>3</v>
      </c>
      <c r="B6" s="355" t="s">
        <v>662</v>
      </c>
      <c r="C6" s="352" t="s">
        <v>658</v>
      </c>
      <c r="D6" s="356" t="s">
        <v>663</v>
      </c>
    </row>
    <row r="7" spans="1:4" ht="101.25">
      <c r="A7" s="348">
        <v>4</v>
      </c>
      <c r="B7" s="357" t="s">
        <v>664</v>
      </c>
      <c r="C7" s="352" t="s">
        <v>658</v>
      </c>
      <c r="D7" s="358" t="s">
        <v>732</v>
      </c>
    </row>
    <row r="8" spans="1:4" ht="33">
      <c r="A8" s="348">
        <v>5</v>
      </c>
      <c r="B8" s="355" t="s">
        <v>733</v>
      </c>
      <c r="C8" s="352" t="s">
        <v>658</v>
      </c>
      <c r="D8" s="353" t="s">
        <v>665</v>
      </c>
    </row>
    <row r="9" spans="1:4" ht="72">
      <c r="A9" s="348">
        <v>6</v>
      </c>
      <c r="B9" s="355" t="s">
        <v>666</v>
      </c>
      <c r="C9" s="352" t="s">
        <v>658</v>
      </c>
      <c r="D9" s="356" t="s">
        <v>667</v>
      </c>
    </row>
    <row r="10" spans="1:4" ht="60">
      <c r="A10" s="348">
        <v>7</v>
      </c>
      <c r="B10" s="359" t="s">
        <v>668</v>
      </c>
      <c r="C10" s="352" t="s">
        <v>658</v>
      </c>
      <c r="D10" s="356" t="s">
        <v>716</v>
      </c>
    </row>
    <row r="11" spans="1:4" ht="24">
      <c r="A11" s="348">
        <v>8</v>
      </c>
      <c r="B11" s="360" t="s">
        <v>734</v>
      </c>
      <c r="C11" s="352" t="s">
        <v>658</v>
      </c>
      <c r="D11" s="356" t="s">
        <v>669</v>
      </c>
    </row>
    <row r="12" spans="1:4" ht="36">
      <c r="A12" s="348">
        <v>9</v>
      </c>
      <c r="B12" s="359" t="s">
        <v>670</v>
      </c>
      <c r="C12" s="352" t="s">
        <v>658</v>
      </c>
      <c r="D12" s="356" t="s">
        <v>717</v>
      </c>
    </row>
    <row r="13" spans="1:4" ht="24">
      <c r="A13" s="348">
        <v>10</v>
      </c>
      <c r="B13" s="361" t="s">
        <v>671</v>
      </c>
      <c r="C13" s="352" t="s">
        <v>658</v>
      </c>
      <c r="D13" s="356" t="s">
        <v>672</v>
      </c>
    </row>
    <row r="14" spans="1:4" ht="24">
      <c r="A14" s="348">
        <v>11</v>
      </c>
      <c r="B14" s="359" t="s">
        <v>673</v>
      </c>
      <c r="C14" s="352" t="s">
        <v>658</v>
      </c>
      <c r="D14" s="356" t="s">
        <v>674</v>
      </c>
    </row>
    <row r="15" spans="1:4" ht="33">
      <c r="A15" s="348">
        <v>12</v>
      </c>
      <c r="B15" s="359" t="s">
        <v>675</v>
      </c>
      <c r="C15" s="352" t="s">
        <v>658</v>
      </c>
      <c r="D15" s="362" t="s">
        <v>652</v>
      </c>
    </row>
    <row r="16" spans="1:4" ht="33">
      <c r="A16" s="348">
        <v>13</v>
      </c>
      <c r="B16" s="355" t="s">
        <v>676</v>
      </c>
      <c r="C16" s="352" t="s">
        <v>658</v>
      </c>
      <c r="D16" s="362" t="s">
        <v>653</v>
      </c>
    </row>
    <row r="17" spans="1:4" ht="16.5">
      <c r="A17" s="348">
        <v>14</v>
      </c>
      <c r="B17" s="355" t="s">
        <v>677</v>
      </c>
      <c r="C17" s="352" t="s">
        <v>658</v>
      </c>
      <c r="D17" s="353" t="s">
        <v>654</v>
      </c>
    </row>
    <row r="18" spans="1:4" ht="16.5">
      <c r="A18" s="348">
        <v>15</v>
      </c>
      <c r="B18" s="355" t="s">
        <v>678</v>
      </c>
      <c r="C18" s="352" t="s">
        <v>658</v>
      </c>
      <c r="D18" s="356"/>
    </row>
    <row r="19" spans="1:4">
      <c r="A19" s="363"/>
      <c r="B19" s="363"/>
      <c r="C19" s="363"/>
    </row>
    <row r="20" spans="1:4">
      <c r="A20" s="1001" t="s">
        <v>679</v>
      </c>
      <c r="B20" s="1002"/>
      <c r="C20" s="1002"/>
      <c r="D20" s="1002"/>
    </row>
    <row r="21" spans="1:4">
      <c r="A21" s="1001"/>
      <c r="B21" s="1002"/>
      <c r="C21" s="1002"/>
      <c r="D21" s="1002"/>
    </row>
  </sheetData>
  <mergeCells count="2">
    <mergeCell ref="B2:C2"/>
    <mergeCell ref="A20:D21"/>
  </mergeCells>
  <phoneticPr fontId="30"/>
  <hyperlinks>
    <hyperlink ref="B7" r:id="rId1" display="http://ailc.asia/a1004en.xlsx"/>
  </hyperlinks>
  <pageMargins left="0.23622047244094491" right="0" top="0.19685039370078741" bottom="0" header="0.31496062992125984" footer="0.31496062992125984"/>
  <pageSetup paperSize="9" fitToWidth="0" orientation="portrait"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BI26"/>
  <sheetViews>
    <sheetView topLeftCell="A13" workbookViewId="0">
      <selection activeCell="F46" sqref="F46"/>
    </sheetView>
  </sheetViews>
  <sheetFormatPr defaultRowHeight="13.5"/>
  <cols>
    <col min="1" max="1" width="4" style="392" customWidth="1"/>
    <col min="2" max="2" width="4.75" style="392" customWidth="1"/>
    <col min="3" max="12" width="9" style="392"/>
    <col min="13" max="13" width="11.75" style="392" customWidth="1"/>
    <col min="14" max="16384" width="9" style="392"/>
  </cols>
  <sheetData>
    <row r="1" spans="1:61" s="380" customFormat="1" ht="96" customHeight="1">
      <c r="A1" s="1005" t="s">
        <v>689</v>
      </c>
      <c r="B1" s="1005"/>
      <c r="C1" s="1005"/>
      <c r="D1" s="1005"/>
      <c r="E1" s="1005"/>
      <c r="F1" s="1005"/>
      <c r="G1" s="1005"/>
      <c r="H1" s="1005"/>
      <c r="I1" s="1005"/>
      <c r="J1" s="1005"/>
      <c r="K1" s="1005"/>
      <c r="L1" s="1005"/>
      <c r="M1" s="1005"/>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row>
    <row r="2" spans="1:61" s="380" customFormat="1" ht="29.25" customHeight="1">
      <c r="A2" s="388"/>
      <c r="B2" s="945" t="s">
        <v>690</v>
      </c>
      <c r="C2" s="1006" t="s">
        <v>691</v>
      </c>
      <c r="D2" s="1006"/>
      <c r="E2" s="1006"/>
      <c r="F2" s="1006"/>
      <c r="G2" s="1006"/>
      <c r="H2" s="1006"/>
      <c r="I2" s="1006"/>
      <c r="J2" s="1006"/>
      <c r="K2" s="1006"/>
      <c r="L2" s="1006"/>
      <c r="M2" s="1006"/>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c r="BF2" s="387"/>
      <c r="BG2" s="387"/>
      <c r="BH2" s="387"/>
    </row>
    <row r="3" spans="1:61" s="380" customFormat="1" ht="43.5" customHeight="1">
      <c r="A3" s="389"/>
      <c r="B3" s="945"/>
      <c r="C3" s="1007" t="s">
        <v>692</v>
      </c>
      <c r="D3" s="1007"/>
      <c r="E3" s="1007"/>
      <c r="F3" s="1007"/>
      <c r="G3" s="1007"/>
      <c r="H3" s="1007"/>
      <c r="I3" s="1007"/>
      <c r="J3" s="1007"/>
      <c r="K3" s="1007"/>
      <c r="L3" s="1007"/>
      <c r="M3" s="1007"/>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row>
    <row r="4" spans="1:61" s="380" customFormat="1" ht="29.25" customHeight="1">
      <c r="A4" s="388"/>
      <c r="B4" s="945" t="s">
        <v>693</v>
      </c>
      <c r="C4" s="1006" t="s">
        <v>694</v>
      </c>
      <c r="D4" s="1006"/>
      <c r="E4" s="1006"/>
      <c r="F4" s="1006"/>
      <c r="G4" s="1006"/>
      <c r="H4" s="1006"/>
      <c r="I4" s="1006"/>
      <c r="J4" s="1006"/>
      <c r="K4" s="1006"/>
      <c r="L4" s="1006"/>
      <c r="M4" s="1006"/>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387"/>
      <c r="BF4" s="387"/>
      <c r="BG4" s="387"/>
      <c r="BH4" s="387"/>
    </row>
    <row r="5" spans="1:61" s="380" customFormat="1" ht="43.5" customHeight="1">
      <c r="A5" s="389"/>
      <c r="B5" s="945"/>
      <c r="C5" s="1007" t="s">
        <v>695</v>
      </c>
      <c r="D5" s="1007"/>
      <c r="E5" s="1007"/>
      <c r="F5" s="1007"/>
      <c r="G5" s="1007"/>
      <c r="H5" s="1007"/>
      <c r="I5" s="1007"/>
      <c r="J5" s="1007"/>
      <c r="K5" s="1007"/>
      <c r="L5" s="1007"/>
      <c r="M5" s="1007"/>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row>
    <row r="6" spans="1:61" s="380" customFormat="1" ht="29.25" customHeight="1">
      <c r="A6" s="388"/>
      <c r="B6" s="945" t="s">
        <v>696</v>
      </c>
      <c r="C6" s="1006" t="s">
        <v>697</v>
      </c>
      <c r="D6" s="1006"/>
      <c r="E6" s="1006"/>
      <c r="F6" s="1006"/>
      <c r="G6" s="1006"/>
      <c r="H6" s="1006"/>
      <c r="I6" s="1006"/>
      <c r="J6" s="1006"/>
      <c r="K6" s="1006"/>
      <c r="L6" s="1006"/>
      <c r="M6" s="1006"/>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c r="BF6" s="387"/>
      <c r="BG6" s="387"/>
      <c r="BH6" s="387"/>
    </row>
    <row r="7" spans="1:61" s="380" customFormat="1" ht="43.5" customHeight="1">
      <c r="A7" s="389"/>
      <c r="B7" s="945"/>
      <c r="C7" s="1007" t="s">
        <v>698</v>
      </c>
      <c r="D7" s="1007"/>
      <c r="E7" s="1007"/>
      <c r="F7" s="1007"/>
      <c r="G7" s="1007"/>
      <c r="H7" s="1007"/>
      <c r="I7" s="1007"/>
      <c r="J7" s="1007"/>
      <c r="K7" s="1007"/>
      <c r="L7" s="1007"/>
      <c r="M7" s="1007"/>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391"/>
      <c r="BG7" s="391"/>
      <c r="BH7" s="391"/>
      <c r="BI7" s="87"/>
    </row>
    <row r="8" spans="1:61" s="380" customFormat="1" ht="29.25" customHeight="1">
      <c r="A8" s="388"/>
      <c r="B8" s="945" t="s">
        <v>699</v>
      </c>
      <c r="C8" s="1006" t="s">
        <v>700</v>
      </c>
      <c r="D8" s="1006"/>
      <c r="E8" s="1006"/>
      <c r="F8" s="1006"/>
      <c r="G8" s="1006"/>
      <c r="H8" s="1006"/>
      <c r="I8" s="1006"/>
      <c r="J8" s="1006"/>
      <c r="K8" s="1006"/>
      <c r="L8" s="1006"/>
      <c r="M8" s="1006"/>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c r="BF8" s="387"/>
      <c r="BG8" s="387"/>
      <c r="BH8" s="387"/>
      <c r="BI8" s="87"/>
    </row>
    <row r="9" spans="1:61" s="380" customFormat="1" ht="43.5" customHeight="1">
      <c r="A9" s="389"/>
      <c r="B9" s="945"/>
      <c r="C9" s="1007" t="s">
        <v>701</v>
      </c>
      <c r="D9" s="1007"/>
      <c r="E9" s="1007"/>
      <c r="F9" s="1007"/>
      <c r="G9" s="1007"/>
      <c r="H9" s="1007"/>
      <c r="I9" s="1007"/>
      <c r="J9" s="1007"/>
      <c r="K9" s="1007"/>
      <c r="L9" s="1007"/>
      <c r="M9" s="1007"/>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90"/>
      <c r="BG9" s="390"/>
      <c r="BH9" s="390"/>
      <c r="BI9" s="87"/>
    </row>
    <row r="10" spans="1:61" s="380" customFormat="1" ht="29.25" customHeight="1">
      <c r="A10" s="388"/>
      <c r="B10" s="945" t="s">
        <v>702</v>
      </c>
      <c r="C10" s="1006" t="s">
        <v>703</v>
      </c>
      <c r="D10" s="1006"/>
      <c r="E10" s="1006"/>
      <c r="F10" s="1006"/>
      <c r="G10" s="1006"/>
      <c r="H10" s="1006"/>
      <c r="I10" s="1006"/>
      <c r="J10" s="1006"/>
      <c r="K10" s="1006"/>
      <c r="L10" s="1006"/>
      <c r="M10" s="1006"/>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c r="BF10" s="387"/>
      <c r="BG10" s="387"/>
      <c r="BH10" s="387"/>
      <c r="BI10" s="87"/>
    </row>
    <row r="11" spans="1:61" s="380" customFormat="1" ht="43.5" customHeight="1">
      <c r="A11" s="389"/>
      <c r="B11" s="945"/>
      <c r="C11" s="1007" t="s">
        <v>704</v>
      </c>
      <c r="D11" s="1007"/>
      <c r="E11" s="1007"/>
      <c r="F11" s="1007"/>
      <c r="G11" s="1007"/>
      <c r="H11" s="1007"/>
      <c r="I11" s="1007"/>
      <c r="J11" s="1007"/>
      <c r="K11" s="1007"/>
      <c r="L11" s="1007"/>
      <c r="M11" s="1007"/>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87"/>
    </row>
    <row r="12" spans="1:61" s="380" customFormat="1" ht="29.25" customHeight="1">
      <c r="A12" s="388"/>
      <c r="B12" s="945" t="s">
        <v>705</v>
      </c>
      <c r="C12" s="1006" t="s">
        <v>706</v>
      </c>
      <c r="D12" s="1006"/>
      <c r="E12" s="1006"/>
      <c r="F12" s="1006"/>
      <c r="G12" s="1006"/>
      <c r="H12" s="1006"/>
      <c r="I12" s="1006"/>
      <c r="J12" s="1006"/>
      <c r="K12" s="1006"/>
      <c r="L12" s="1006"/>
      <c r="M12" s="1006"/>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c r="AY12" s="387"/>
      <c r="AZ12" s="387"/>
      <c r="BA12" s="387"/>
      <c r="BB12" s="387"/>
      <c r="BC12" s="387"/>
      <c r="BD12" s="387"/>
      <c r="BE12" s="387"/>
      <c r="BF12" s="387"/>
      <c r="BG12" s="387"/>
      <c r="BH12" s="387"/>
      <c r="BI12" s="87"/>
    </row>
    <row r="13" spans="1:61" s="380" customFormat="1" ht="43.5" customHeight="1">
      <c r="A13" s="389"/>
      <c r="B13" s="945"/>
      <c r="C13" s="1007" t="s">
        <v>707</v>
      </c>
      <c r="D13" s="1007"/>
      <c r="E13" s="1007"/>
      <c r="F13" s="1007"/>
      <c r="G13" s="1007"/>
      <c r="H13" s="1007"/>
      <c r="I13" s="1007"/>
      <c r="J13" s="1007"/>
      <c r="K13" s="1007"/>
      <c r="L13" s="1007"/>
      <c r="M13" s="1007"/>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0"/>
      <c r="BB13" s="390"/>
      <c r="BC13" s="390"/>
      <c r="BD13" s="390"/>
      <c r="BE13" s="390"/>
      <c r="BF13" s="390"/>
      <c r="BG13" s="390"/>
      <c r="BH13" s="390"/>
      <c r="BI13" s="87"/>
    </row>
    <row r="14" spans="1:61" s="380" customFormat="1" ht="29.25" customHeight="1">
      <c r="A14" s="388"/>
      <c r="B14" s="945" t="s">
        <v>708</v>
      </c>
      <c r="C14" s="1006" t="s">
        <v>709</v>
      </c>
      <c r="D14" s="1006"/>
      <c r="E14" s="1006"/>
      <c r="F14" s="1006"/>
      <c r="G14" s="1006"/>
      <c r="H14" s="1006"/>
      <c r="I14" s="1006"/>
      <c r="J14" s="1006"/>
      <c r="K14" s="1006"/>
      <c r="L14" s="1006"/>
      <c r="M14" s="1006"/>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87"/>
    </row>
    <row r="15" spans="1:61" s="380" customFormat="1" ht="43.5" customHeight="1">
      <c r="A15" s="389"/>
      <c r="B15" s="945"/>
      <c r="C15" s="1007" t="s">
        <v>710</v>
      </c>
      <c r="D15" s="1007"/>
      <c r="E15" s="1007"/>
      <c r="F15" s="1007"/>
      <c r="G15" s="1007"/>
      <c r="H15" s="1007"/>
      <c r="I15" s="1007"/>
      <c r="J15" s="1007"/>
      <c r="K15" s="1007"/>
      <c r="L15" s="1007"/>
      <c r="M15" s="1007"/>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87"/>
    </row>
    <row r="16" spans="1:61">
      <c r="C16" s="1010" t="s">
        <v>711</v>
      </c>
      <c r="D16" s="1010"/>
      <c r="E16" s="1010"/>
      <c r="F16" s="1010"/>
      <c r="G16" s="1010"/>
      <c r="H16" s="1010"/>
      <c r="I16" s="1010"/>
      <c r="J16" s="1010"/>
      <c r="K16" s="1010"/>
      <c r="L16" s="1010"/>
      <c r="M16" s="1010"/>
    </row>
    <row r="17" spans="3:14">
      <c r="C17" s="1010"/>
      <c r="D17" s="1010"/>
      <c r="E17" s="1010"/>
      <c r="F17" s="1010"/>
      <c r="G17" s="1010"/>
      <c r="H17" s="1010"/>
      <c r="I17" s="1010"/>
      <c r="J17" s="1010"/>
      <c r="K17" s="1010"/>
      <c r="L17" s="1010"/>
      <c r="M17" s="1010"/>
    </row>
    <row r="18" spans="3:14">
      <c r="C18" s="1010" t="s">
        <v>712</v>
      </c>
      <c r="D18" s="1010"/>
      <c r="E18" s="1010"/>
      <c r="F18" s="1010"/>
      <c r="G18" s="1010"/>
      <c r="H18" s="1010"/>
      <c r="I18" s="1010"/>
      <c r="J18" s="1010"/>
      <c r="K18" s="1010"/>
      <c r="L18" s="1010"/>
      <c r="M18" s="1010"/>
    </row>
    <row r="21" spans="3:14" ht="18.75" customHeight="1">
      <c r="I21" s="393"/>
      <c r="J21" s="1009" t="s">
        <v>725</v>
      </c>
      <c r="K21" s="1009"/>
      <c r="L21" s="1009"/>
      <c r="M21" s="1009"/>
    </row>
    <row r="22" spans="3:14" ht="30" customHeight="1">
      <c r="H22" s="1008" t="s">
        <v>713</v>
      </c>
      <c r="I22" s="1008"/>
      <c r="J22" s="1008"/>
      <c r="K22" s="393"/>
      <c r="L22" s="393"/>
      <c r="M22" s="393"/>
    </row>
    <row r="23" spans="3:14">
      <c r="H23" s="1003" t="s">
        <v>718</v>
      </c>
      <c r="I23" s="1004"/>
      <c r="J23" s="1004"/>
      <c r="K23" s="394"/>
      <c r="L23" s="394"/>
      <c r="M23" s="394"/>
    </row>
    <row r="26" spans="3:14">
      <c r="N26" s="398"/>
    </row>
  </sheetData>
  <mergeCells count="27">
    <mergeCell ref="C11:M11"/>
    <mergeCell ref="B12:B13"/>
    <mergeCell ref="C12:M12"/>
    <mergeCell ref="C13:M13"/>
    <mergeCell ref="H22:J22"/>
    <mergeCell ref="J21:M21"/>
    <mergeCell ref="B14:B15"/>
    <mergeCell ref="C14:M14"/>
    <mergeCell ref="C15:M15"/>
    <mergeCell ref="C16:M17"/>
    <mergeCell ref="C18:M18"/>
    <mergeCell ref="H23:J23"/>
    <mergeCell ref="A1:M1"/>
    <mergeCell ref="B2:B3"/>
    <mergeCell ref="C2:M2"/>
    <mergeCell ref="C3:M3"/>
    <mergeCell ref="B4:B5"/>
    <mergeCell ref="C4:M4"/>
    <mergeCell ref="C5:M5"/>
    <mergeCell ref="B6:B7"/>
    <mergeCell ref="C6:M6"/>
    <mergeCell ref="C7:M7"/>
    <mergeCell ref="B8:B9"/>
    <mergeCell ref="C8:M8"/>
    <mergeCell ref="C9:M9"/>
    <mergeCell ref="B10:B11"/>
    <mergeCell ref="C10:M10"/>
  </mergeCells>
  <phoneticPr fontId="30"/>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76"/>
  <sheetViews>
    <sheetView topLeftCell="A35" workbookViewId="0">
      <selection activeCell="C63" sqref="C63"/>
    </sheetView>
  </sheetViews>
  <sheetFormatPr defaultColWidth="9" defaultRowHeight="13.5" zeroHeight="1"/>
  <cols>
    <col min="1" max="2" width="8.25" style="3" customWidth="1"/>
    <col min="3" max="3" width="14.625" style="3" customWidth="1"/>
    <col min="4" max="11" width="7.625" style="3" customWidth="1"/>
    <col min="12" max="12" width="2.375" style="3" customWidth="1"/>
    <col min="13" max="13" width="9" style="3" bestFit="1"/>
    <col min="14" max="16384" width="9" style="3"/>
  </cols>
  <sheetData>
    <row r="1" spans="1:11" ht="41.25" customHeight="1"/>
    <row r="2" spans="1:11" ht="24">
      <c r="A2" s="1011" t="s">
        <v>100</v>
      </c>
      <c r="B2" s="1011"/>
      <c r="C2" s="1011"/>
      <c r="D2" s="1011"/>
      <c r="E2" s="1011"/>
      <c r="F2" s="1011"/>
      <c r="G2" s="1011"/>
      <c r="H2" s="1011"/>
      <c r="I2" s="1011"/>
      <c r="J2" s="1011"/>
      <c r="K2" s="1011"/>
    </row>
    <row r="3" spans="1:11" ht="12.75" customHeight="1">
      <c r="A3" s="1012" t="s">
        <v>101</v>
      </c>
      <c r="B3" s="1012"/>
      <c r="C3" s="1012"/>
      <c r="D3" s="1012"/>
      <c r="E3" s="1012"/>
      <c r="F3" s="1012"/>
      <c r="G3" s="1012"/>
      <c r="H3" s="1012"/>
      <c r="I3" s="1012"/>
      <c r="J3" s="1012"/>
      <c r="K3" s="1012"/>
    </row>
    <row r="4" spans="1:11">
      <c r="A4" s="4" t="s">
        <v>102</v>
      </c>
    </row>
    <row r="5" spans="1:11" ht="51.75" customHeight="1">
      <c r="A5" s="1013" t="s">
        <v>103</v>
      </c>
      <c r="B5" s="1013"/>
      <c r="C5" s="1013"/>
      <c r="D5" s="1013"/>
      <c r="E5" s="1013"/>
      <c r="F5" s="1013"/>
      <c r="G5" s="1013"/>
      <c r="H5" s="1013"/>
      <c r="I5" s="1013"/>
      <c r="J5" s="1013"/>
      <c r="K5" s="1013"/>
    </row>
    <row r="6" spans="1:11" ht="33" customHeight="1">
      <c r="A6" s="1014" t="s">
        <v>104</v>
      </c>
      <c r="B6" s="1013"/>
      <c r="C6" s="1013"/>
      <c r="D6" s="1013"/>
      <c r="E6" s="1013"/>
      <c r="F6" s="1013"/>
      <c r="G6" s="1013"/>
      <c r="H6" s="1013"/>
      <c r="I6" s="1013"/>
      <c r="J6" s="1013"/>
      <c r="K6" s="1013"/>
    </row>
    <row r="7" spans="1:11" ht="31.5" customHeight="1">
      <c r="A7" s="1014" t="s">
        <v>105</v>
      </c>
      <c r="B7" s="1013"/>
      <c r="C7" s="1013"/>
      <c r="D7" s="1013"/>
      <c r="E7" s="1013"/>
      <c r="F7" s="1013"/>
      <c r="G7" s="1013"/>
      <c r="H7" s="1013"/>
      <c r="I7" s="1013"/>
      <c r="J7" s="1013"/>
      <c r="K7" s="1013"/>
    </row>
    <row r="8" spans="1:11" ht="6" customHeight="1">
      <c r="A8" s="6"/>
      <c r="B8" s="5"/>
      <c r="C8" s="5"/>
      <c r="D8" s="5"/>
      <c r="E8" s="5"/>
      <c r="F8" s="5"/>
      <c r="G8" s="5"/>
      <c r="H8" s="5"/>
      <c r="I8" s="5"/>
      <c r="J8" s="5"/>
      <c r="K8" s="5"/>
    </row>
    <row r="9" spans="1:11">
      <c r="A9" s="1015" t="s">
        <v>106</v>
      </c>
      <c r="B9" s="1015"/>
      <c r="C9" s="1015"/>
    </row>
    <row r="10" spans="1:11" ht="32.25" customHeight="1">
      <c r="A10" s="1016" t="s">
        <v>107</v>
      </c>
      <c r="B10" s="1017"/>
      <c r="C10" s="1018"/>
      <c r="D10" s="1019" t="s">
        <v>108</v>
      </c>
      <c r="E10" s="1017"/>
      <c r="F10" s="1017"/>
      <c r="G10" s="1017"/>
      <c r="H10" s="1018"/>
      <c r="I10" s="1020" t="s">
        <v>109</v>
      </c>
      <c r="J10" s="1017"/>
      <c r="K10" s="1021"/>
    </row>
    <row r="11" spans="1:11" ht="34.5" customHeight="1">
      <c r="A11" s="1022" t="s">
        <v>110</v>
      </c>
      <c r="B11" s="1023"/>
      <c r="C11" s="1024"/>
      <c r="D11" s="1025" t="s">
        <v>111</v>
      </c>
      <c r="E11" s="1026"/>
      <c r="F11" s="1026"/>
      <c r="G11" s="1026"/>
      <c r="H11" s="1027"/>
      <c r="I11" s="1028" t="s">
        <v>112</v>
      </c>
      <c r="J11" s="1029"/>
      <c r="K11" s="1030"/>
    </row>
    <row r="12" spans="1:11" ht="45.75" customHeight="1">
      <c r="A12" s="1031" t="s">
        <v>113</v>
      </c>
      <c r="B12" s="1032"/>
      <c r="C12" s="1033"/>
      <c r="D12" s="1034" t="s">
        <v>114</v>
      </c>
      <c r="E12" s="1035"/>
      <c r="F12" s="1035"/>
      <c r="G12" s="1035"/>
      <c r="H12" s="1036"/>
      <c r="I12" s="1037" t="s">
        <v>115</v>
      </c>
      <c r="J12" s="1038"/>
      <c r="K12" s="1039"/>
    </row>
    <row r="13" spans="1:11" ht="46.5" customHeight="1">
      <c r="A13" s="1031" t="s">
        <v>116</v>
      </c>
      <c r="B13" s="1032"/>
      <c r="C13" s="1033"/>
      <c r="D13" s="1034" t="s">
        <v>117</v>
      </c>
      <c r="E13" s="1035"/>
      <c r="F13" s="1035"/>
      <c r="G13" s="1035"/>
      <c r="H13" s="1036"/>
      <c r="I13" s="1040" t="s">
        <v>118</v>
      </c>
      <c r="J13" s="1041"/>
      <c r="K13" s="1042"/>
    </row>
    <row r="14" spans="1:11" ht="31.5" customHeight="1">
      <c r="A14" s="1043" t="s">
        <v>119</v>
      </c>
      <c r="B14" s="1044"/>
      <c r="C14" s="1045"/>
      <c r="D14" s="1046" t="s">
        <v>120</v>
      </c>
      <c r="E14" s="1047"/>
      <c r="F14" s="1047"/>
      <c r="G14" s="1047"/>
      <c r="H14" s="1048"/>
      <c r="I14" s="1049" t="s">
        <v>121</v>
      </c>
      <c r="J14" s="1050"/>
      <c r="K14" s="1051"/>
    </row>
    <row r="15" spans="1:11" ht="12" customHeight="1">
      <c r="A15" s="7"/>
      <c r="B15" s="8"/>
      <c r="C15" s="8"/>
      <c r="D15" s="8"/>
      <c r="E15" s="8"/>
      <c r="F15" s="8"/>
      <c r="G15" s="8"/>
      <c r="H15" s="8"/>
      <c r="I15" s="20"/>
      <c r="J15" s="20"/>
      <c r="K15" s="20"/>
    </row>
    <row r="16" spans="1:11">
      <c r="A16" s="4" t="s">
        <v>122</v>
      </c>
    </row>
    <row r="17" spans="1:11" ht="30" customHeight="1">
      <c r="A17" s="1013" t="s">
        <v>123</v>
      </c>
      <c r="B17" s="1013"/>
      <c r="C17" s="1013"/>
      <c r="D17" s="1013"/>
      <c r="E17" s="1013"/>
      <c r="F17" s="1013"/>
      <c r="G17" s="1013"/>
      <c r="H17" s="1013"/>
      <c r="I17" s="1013"/>
      <c r="J17" s="1013"/>
      <c r="K17" s="1013"/>
    </row>
    <row r="18" spans="1:11">
      <c r="B18" s="4" t="s">
        <v>124</v>
      </c>
      <c r="C18" s="4"/>
      <c r="D18" s="4"/>
      <c r="E18" s="4"/>
    </row>
    <row r="19" spans="1:11">
      <c r="B19" s="4" t="s">
        <v>125</v>
      </c>
      <c r="C19" s="4"/>
      <c r="D19" s="4"/>
      <c r="E19" s="4"/>
    </row>
    <row r="20" spans="1:11"/>
    <row r="21" spans="1:11">
      <c r="A21" s="4" t="s">
        <v>126</v>
      </c>
    </row>
    <row r="22" spans="1:11" ht="18" customHeight="1">
      <c r="A22" s="1058"/>
      <c r="B22" s="1059"/>
      <c r="C22" s="9" t="s">
        <v>127</v>
      </c>
      <c r="D22" s="1052" t="s">
        <v>128</v>
      </c>
      <c r="E22" s="1053"/>
      <c r="F22" s="1053"/>
      <c r="G22" s="1053"/>
      <c r="H22" s="1053"/>
      <c r="I22" s="1053"/>
      <c r="J22" s="1053"/>
      <c r="K22" s="1054"/>
    </row>
    <row r="23" spans="1:11" ht="33" customHeight="1">
      <c r="A23" s="1060"/>
      <c r="B23" s="1061"/>
      <c r="C23" s="10" t="s">
        <v>129</v>
      </c>
      <c r="D23" s="1055" t="s">
        <v>130</v>
      </c>
      <c r="E23" s="1056"/>
      <c r="F23" s="1055" t="s">
        <v>131</v>
      </c>
      <c r="G23" s="1056"/>
      <c r="H23" s="1055" t="s">
        <v>132</v>
      </c>
      <c r="I23" s="1056"/>
      <c r="J23" s="1055" t="s">
        <v>133</v>
      </c>
      <c r="K23" s="1057"/>
    </row>
    <row r="24" spans="1:11" ht="21.75" customHeight="1">
      <c r="A24" s="1062" t="s">
        <v>134</v>
      </c>
      <c r="B24" s="1063"/>
      <c r="C24" s="11">
        <v>50000</v>
      </c>
      <c r="D24" s="1064"/>
      <c r="E24" s="1064"/>
      <c r="F24" s="1064"/>
      <c r="G24" s="1064"/>
      <c r="H24" s="1064"/>
      <c r="I24" s="1064"/>
      <c r="J24" s="1064"/>
      <c r="K24" s="1065"/>
    </row>
    <row r="25" spans="1:11" ht="30.75" customHeight="1">
      <c r="A25" s="1066" t="s">
        <v>135</v>
      </c>
      <c r="B25" s="1067"/>
      <c r="C25" s="12">
        <v>80000</v>
      </c>
      <c r="D25" s="1068">
        <v>80000</v>
      </c>
      <c r="E25" s="1069"/>
      <c r="F25" s="1070">
        <v>60000</v>
      </c>
      <c r="G25" s="1070"/>
      <c r="H25" s="1070">
        <v>40000</v>
      </c>
      <c r="I25" s="1070"/>
      <c r="J25" s="1070">
        <v>20000</v>
      </c>
      <c r="K25" s="1071"/>
    </row>
    <row r="26" spans="1:11" ht="18.75" customHeight="1" thickBot="1">
      <c r="A26" s="1072" t="s">
        <v>136</v>
      </c>
      <c r="B26" s="1056"/>
      <c r="C26" s="13">
        <v>640000</v>
      </c>
      <c r="D26" s="1073">
        <v>640000</v>
      </c>
      <c r="E26" s="1074"/>
      <c r="F26" s="1075">
        <v>480000</v>
      </c>
      <c r="G26" s="1075"/>
      <c r="H26" s="1075">
        <v>320000</v>
      </c>
      <c r="I26" s="1075"/>
      <c r="J26" s="1075">
        <v>160000</v>
      </c>
      <c r="K26" s="1076"/>
    </row>
    <row r="27" spans="1:11" ht="23.25" customHeight="1" thickTop="1" thickBot="1">
      <c r="A27" s="1077" t="s">
        <v>137</v>
      </c>
      <c r="B27" s="1078"/>
      <c r="C27" s="14">
        <f>SUM(C24:C26)</f>
        <v>770000</v>
      </c>
      <c r="D27" s="1079">
        <f>SUM(D25:E26)</f>
        <v>720000</v>
      </c>
      <c r="E27" s="1080"/>
      <c r="F27" s="1079">
        <f t="shared" ref="F27" si="0">SUM(F25:G26)</f>
        <v>540000</v>
      </c>
      <c r="G27" s="1080"/>
      <c r="H27" s="1079">
        <f t="shared" ref="H27" si="1">SUM(H25:I26)</f>
        <v>360000</v>
      </c>
      <c r="I27" s="1080"/>
      <c r="J27" s="1079">
        <f t="shared" ref="J27" si="2">SUM(J25:K26)</f>
        <v>180000</v>
      </c>
      <c r="K27" s="1080"/>
    </row>
    <row r="28" spans="1:11">
      <c r="B28" s="3" t="s">
        <v>451</v>
      </c>
    </row>
    <row r="29" spans="1:11">
      <c r="B29" s="3" t="s">
        <v>315</v>
      </c>
    </row>
    <row r="30" spans="1:11">
      <c r="B30" s="3" t="s">
        <v>138</v>
      </c>
    </row>
    <row r="31" spans="1:11" ht="7.5" customHeight="1"/>
    <row r="32" spans="1:11">
      <c r="A32" s="4" t="s">
        <v>139</v>
      </c>
    </row>
    <row r="33" spans="1:12" ht="45.75" customHeight="1">
      <c r="B33" s="1013" t="s">
        <v>140</v>
      </c>
      <c r="C33" s="1013"/>
      <c r="D33" s="1013"/>
      <c r="E33" s="1013"/>
      <c r="F33" s="1013"/>
      <c r="G33" s="1013"/>
      <c r="H33" s="1013"/>
      <c r="I33" s="1013"/>
      <c r="J33" s="1013"/>
      <c r="K33" s="1013"/>
    </row>
    <row r="34" spans="1:12" ht="15" customHeight="1">
      <c r="B34" s="3" t="s">
        <v>141</v>
      </c>
    </row>
    <row r="35" spans="1:12" ht="33.75" customHeight="1">
      <c r="A35" s="1081" t="s">
        <v>142</v>
      </c>
      <c r="B35" s="1081"/>
      <c r="C35" s="1081"/>
      <c r="D35" s="1081"/>
      <c r="E35" s="1081"/>
      <c r="F35" s="1081"/>
      <c r="G35" s="1081"/>
      <c r="H35" s="1081"/>
      <c r="I35" s="1081"/>
      <c r="J35" s="1081"/>
      <c r="K35" s="1081"/>
      <c r="L35" s="21"/>
    </row>
    <row r="36" spans="1:12" ht="33" customHeight="1">
      <c r="A36" s="15"/>
      <c r="B36" s="15"/>
      <c r="C36" s="15"/>
      <c r="D36" s="1082"/>
      <c r="E36" s="1082"/>
      <c r="F36" s="1082"/>
      <c r="G36" s="1082"/>
      <c r="H36" s="15"/>
      <c r="I36" s="15"/>
      <c r="J36" s="15"/>
      <c r="K36" s="15"/>
      <c r="L36" s="15"/>
    </row>
    <row r="37" spans="1:12" s="1" customFormat="1" ht="15.95" customHeight="1">
      <c r="A37" s="16" t="s">
        <v>143</v>
      </c>
      <c r="B37" s="16"/>
    </row>
    <row r="38" spans="1:12" s="1" customFormat="1" ht="17.100000000000001" customHeight="1">
      <c r="B38" s="1" t="s">
        <v>144</v>
      </c>
    </row>
    <row r="39" spans="1:12" s="1" customFormat="1" ht="17.100000000000001" customHeight="1">
      <c r="B39" s="1087" t="s">
        <v>145</v>
      </c>
      <c r="C39" s="1087"/>
      <c r="D39" s="1087"/>
      <c r="E39" s="1087"/>
      <c r="F39" s="1087"/>
      <c r="G39" s="1087"/>
      <c r="H39" s="1087"/>
      <c r="I39" s="1087"/>
      <c r="J39" s="1087"/>
      <c r="K39" s="1087"/>
    </row>
    <row r="40" spans="1:12" s="1" customFormat="1" ht="17.100000000000001" customHeight="1">
      <c r="B40" s="1087"/>
      <c r="C40" s="1087"/>
      <c r="D40" s="1087"/>
      <c r="E40" s="1087"/>
      <c r="F40" s="1087"/>
      <c r="G40" s="1087"/>
      <c r="H40" s="1087"/>
      <c r="I40" s="1087"/>
      <c r="J40" s="1087"/>
      <c r="K40" s="1087"/>
    </row>
    <row r="41" spans="1:12" s="1" customFormat="1" ht="9.75" customHeight="1"/>
    <row r="42" spans="1:12" s="1" customFormat="1" ht="14.25">
      <c r="A42" s="16" t="s">
        <v>146</v>
      </c>
    </row>
    <row r="43" spans="1:12" s="1" customFormat="1" ht="6.75" customHeight="1"/>
    <row r="44" spans="1:12" s="2" customFormat="1" ht="21.95" customHeight="1">
      <c r="A44" s="1083" t="s">
        <v>147</v>
      </c>
      <c r="B44" s="1084"/>
      <c r="C44" s="1084"/>
      <c r="D44" s="1084"/>
      <c r="E44" s="1084" t="s">
        <v>148</v>
      </c>
      <c r="F44" s="1084"/>
      <c r="G44" s="1084" t="s">
        <v>149</v>
      </c>
      <c r="H44" s="1085"/>
      <c r="I44" s="1084" t="s">
        <v>150</v>
      </c>
      <c r="J44" s="1084"/>
      <c r="K44" s="1086"/>
    </row>
    <row r="45" spans="1:12" s="1" customFormat="1" ht="23.1" customHeight="1">
      <c r="A45" s="1088" t="s">
        <v>317</v>
      </c>
      <c r="B45" s="1089"/>
      <c r="C45" s="1089"/>
      <c r="D45" s="1089"/>
      <c r="E45" s="1089" t="s">
        <v>151</v>
      </c>
      <c r="F45" s="1089"/>
      <c r="G45" s="1089" t="s">
        <v>152</v>
      </c>
      <c r="H45" s="1090"/>
      <c r="I45" s="1089" t="s">
        <v>153</v>
      </c>
      <c r="J45" s="1089"/>
      <c r="K45" s="1091"/>
    </row>
    <row r="46" spans="1:12" s="1" customFormat="1" ht="23.1" customHeight="1">
      <c r="A46" s="1088" t="s">
        <v>154</v>
      </c>
      <c r="B46" s="1089"/>
      <c r="C46" s="1089"/>
      <c r="D46" s="1089"/>
      <c r="E46" s="1089" t="s">
        <v>155</v>
      </c>
      <c r="F46" s="1089"/>
      <c r="G46" s="1089" t="s">
        <v>156</v>
      </c>
      <c r="H46" s="1090"/>
      <c r="I46" s="1089" t="s">
        <v>153</v>
      </c>
      <c r="J46" s="1089"/>
      <c r="K46" s="1091"/>
    </row>
    <row r="47" spans="1:12" s="1" customFormat="1" ht="23.1" customHeight="1">
      <c r="A47" s="1088" t="s">
        <v>157</v>
      </c>
      <c r="B47" s="1089"/>
      <c r="C47" s="1089"/>
      <c r="D47" s="1089"/>
      <c r="E47" s="1089" t="s">
        <v>158</v>
      </c>
      <c r="F47" s="1089"/>
      <c r="G47" s="1089" t="s">
        <v>159</v>
      </c>
      <c r="H47" s="1090"/>
      <c r="I47" s="1089" t="s">
        <v>153</v>
      </c>
      <c r="J47" s="1089"/>
      <c r="K47" s="1091"/>
    </row>
    <row r="48" spans="1:12" s="1" customFormat="1" ht="23.1" customHeight="1">
      <c r="A48" s="1092" t="s">
        <v>160</v>
      </c>
      <c r="B48" s="1093"/>
      <c r="C48" s="1093"/>
      <c r="D48" s="1093"/>
      <c r="E48" s="1093" t="s">
        <v>161</v>
      </c>
      <c r="F48" s="1093"/>
      <c r="G48" s="1093" t="s">
        <v>162</v>
      </c>
      <c r="H48" s="1094"/>
      <c r="I48" s="1093" t="s">
        <v>163</v>
      </c>
      <c r="J48" s="1093"/>
      <c r="K48" s="1095"/>
    </row>
    <row r="49" spans="1:11" s="1" customFormat="1" ht="9" customHeight="1"/>
    <row r="50" spans="1:11" s="1" customFormat="1" ht="15.95" customHeight="1">
      <c r="A50" s="16" t="s">
        <v>164</v>
      </c>
    </row>
    <row r="51" spans="1:11" s="1" customFormat="1" ht="5.0999999999999996" customHeight="1"/>
    <row r="52" spans="1:11" s="1" customFormat="1" ht="15.95" customHeight="1">
      <c r="A52" s="17" t="s">
        <v>165</v>
      </c>
      <c r="B52" s="17"/>
      <c r="C52" s="17"/>
      <c r="D52" s="17"/>
      <c r="E52" s="17"/>
      <c r="F52" s="17"/>
      <c r="H52" s="2"/>
    </row>
    <row r="53" spans="1:11" s="1" customFormat="1" ht="6.75" customHeight="1">
      <c r="B53" s="2"/>
      <c r="C53" s="2"/>
      <c r="D53" s="2"/>
      <c r="E53" s="2"/>
      <c r="F53" s="2"/>
      <c r="G53" s="2"/>
      <c r="H53" s="2"/>
    </row>
    <row r="54" spans="1:11" s="1" customFormat="1" ht="15.95" customHeight="1">
      <c r="A54" s="17" t="s">
        <v>166</v>
      </c>
      <c r="B54" s="17"/>
      <c r="C54" s="17"/>
      <c r="D54" s="17"/>
      <c r="E54" s="17"/>
      <c r="F54" s="17"/>
      <c r="H54" s="2"/>
    </row>
    <row r="55" spans="1:11" s="1" customFormat="1" ht="8.25" customHeight="1">
      <c r="B55" s="2"/>
      <c r="C55" s="2"/>
      <c r="D55" s="2"/>
      <c r="E55" s="2"/>
      <c r="F55" s="2"/>
      <c r="G55" s="2"/>
      <c r="H55" s="2"/>
    </row>
    <row r="56" spans="1:11" s="1" customFormat="1" ht="15.95" customHeight="1">
      <c r="A56" s="16" t="s">
        <v>651</v>
      </c>
    </row>
    <row r="57" spans="1:11" s="1" customFormat="1" ht="5.0999999999999996" customHeight="1"/>
    <row r="58" spans="1:11" s="1" customFormat="1" ht="18" customHeight="1">
      <c r="A58" s="1109"/>
      <c r="B58" s="1110"/>
      <c r="C58" s="1107" t="s">
        <v>167</v>
      </c>
      <c r="D58" s="1098" t="s">
        <v>168</v>
      </c>
      <c r="E58" s="1099"/>
      <c r="F58" s="1099"/>
      <c r="G58" s="1099"/>
      <c r="H58" s="1099"/>
      <c r="I58" s="1099"/>
      <c r="J58" s="1099"/>
      <c r="K58" s="1100"/>
    </row>
    <row r="59" spans="1:11" s="1" customFormat="1" ht="18" customHeight="1">
      <c r="A59" s="1111"/>
      <c r="B59" s="1108"/>
      <c r="C59" s="1108"/>
      <c r="D59" s="1101" t="s">
        <v>169</v>
      </c>
      <c r="E59" s="1102"/>
      <c r="F59" s="1102" t="s">
        <v>170</v>
      </c>
      <c r="G59" s="1102"/>
      <c r="H59" s="1102" t="s">
        <v>171</v>
      </c>
      <c r="I59" s="1102"/>
      <c r="J59" s="1102" t="s">
        <v>172</v>
      </c>
      <c r="K59" s="1103"/>
    </row>
    <row r="60" spans="1:11" s="1" customFormat="1" ht="23.1" customHeight="1">
      <c r="A60" s="1088" t="s">
        <v>173</v>
      </c>
      <c r="B60" s="1089"/>
      <c r="C60" s="18">
        <f>52500/1.05</f>
        <v>50000</v>
      </c>
      <c r="D60" s="1112" t="s">
        <v>174</v>
      </c>
      <c r="E60" s="1096"/>
      <c r="F60" s="1096" t="s">
        <v>174</v>
      </c>
      <c r="G60" s="1096"/>
      <c r="H60" s="1096" t="s">
        <v>174</v>
      </c>
      <c r="I60" s="1096"/>
      <c r="J60" s="1096" t="s">
        <v>174</v>
      </c>
      <c r="K60" s="1097"/>
    </row>
    <row r="61" spans="1:11" s="1" customFormat="1" ht="23.1" customHeight="1">
      <c r="A61" s="1088" t="s">
        <v>175</v>
      </c>
      <c r="B61" s="1089"/>
      <c r="C61" s="18">
        <f>84000/1.05</f>
        <v>80000</v>
      </c>
      <c r="D61" s="1112">
        <f>84000/1.05</f>
        <v>80000</v>
      </c>
      <c r="E61" s="1096"/>
      <c r="F61" s="1096">
        <f>63000/1.05</f>
        <v>60000</v>
      </c>
      <c r="G61" s="1096"/>
      <c r="H61" s="1096">
        <f>42000/1.05</f>
        <v>40000</v>
      </c>
      <c r="I61" s="1096"/>
      <c r="J61" s="1096">
        <f>21000/1.05</f>
        <v>20000</v>
      </c>
      <c r="K61" s="1097"/>
    </row>
    <row r="62" spans="1:11" s="1" customFormat="1" ht="23.1" customHeight="1" thickBot="1">
      <c r="A62" s="1088" t="s">
        <v>176</v>
      </c>
      <c r="B62" s="1089"/>
      <c r="C62" s="18">
        <v>640000</v>
      </c>
      <c r="D62" s="1073">
        <v>640000</v>
      </c>
      <c r="E62" s="1074"/>
      <c r="F62" s="1075">
        <v>480000</v>
      </c>
      <c r="G62" s="1075"/>
      <c r="H62" s="1075">
        <v>320000</v>
      </c>
      <c r="I62" s="1075"/>
      <c r="J62" s="1075">
        <v>160000</v>
      </c>
      <c r="K62" s="1076"/>
    </row>
    <row r="63" spans="1:11" s="1" customFormat="1" ht="23.1" customHeight="1" thickTop="1" thickBot="1">
      <c r="A63" s="1092" t="s">
        <v>177</v>
      </c>
      <c r="B63" s="1093"/>
      <c r="C63" s="19">
        <f>SUM(C60:C62)</f>
        <v>770000</v>
      </c>
      <c r="D63" s="1104">
        <f>SUM(D61:E62)</f>
        <v>720000</v>
      </c>
      <c r="E63" s="1105"/>
      <c r="F63" s="1105">
        <f>SUM(F61:G62)</f>
        <v>540000</v>
      </c>
      <c r="G63" s="1105"/>
      <c r="H63" s="1105">
        <f>SUM(H61:H62)</f>
        <v>360000</v>
      </c>
      <c r="I63" s="1105"/>
      <c r="J63" s="1105">
        <f>SUM(J61:J62)</f>
        <v>180000</v>
      </c>
      <c r="K63" s="1106"/>
    </row>
    <row r="64" spans="1:11" s="1" customFormat="1" ht="9" customHeight="1"/>
    <row r="65" spans="1:3" s="1" customFormat="1" ht="20.100000000000001" customHeight="1">
      <c r="A65" s="1" t="s">
        <v>452</v>
      </c>
    </row>
    <row r="66" spans="1:3" s="1" customFormat="1" ht="20.100000000000001" customHeight="1">
      <c r="A66" s="1" t="s">
        <v>316</v>
      </c>
    </row>
    <row r="67" spans="1:3" s="1" customFormat="1" ht="20.100000000000001" customHeight="1">
      <c r="A67" s="22" t="s">
        <v>178</v>
      </c>
      <c r="B67" s="22"/>
    </row>
    <row r="68" spans="1:3" ht="18.75" customHeight="1">
      <c r="A68" s="23" t="s">
        <v>179</v>
      </c>
      <c r="C68" s="24"/>
    </row>
    <row r="69" spans="1:3" ht="18.75" customHeight="1">
      <c r="A69" s="25" t="s">
        <v>180</v>
      </c>
      <c r="C69" s="25"/>
    </row>
    <row r="70" spans="1:3" ht="18.75" customHeight="1">
      <c r="A70" s="23" t="s">
        <v>181</v>
      </c>
      <c r="C70" s="24"/>
    </row>
    <row r="71" spans="1:3" ht="18.75" customHeight="1">
      <c r="A71" s="23" t="s">
        <v>182</v>
      </c>
      <c r="C71" s="24"/>
    </row>
    <row r="72" spans="1:3" ht="18.75" customHeight="1">
      <c r="A72" s="23" t="s">
        <v>183</v>
      </c>
      <c r="C72" s="24"/>
    </row>
    <row r="73" spans="1:3" ht="18.75" customHeight="1">
      <c r="A73" s="23" t="s">
        <v>184</v>
      </c>
      <c r="C73" s="24"/>
    </row>
    <row r="74" spans="1:3" ht="18.75" customHeight="1">
      <c r="A74" s="23" t="s">
        <v>185</v>
      </c>
      <c r="C74" s="24"/>
    </row>
    <row r="75" spans="1:3" ht="18.75" customHeight="1">
      <c r="A75" s="23" t="s">
        <v>186</v>
      </c>
      <c r="C75" s="24"/>
    </row>
    <row r="76" spans="1:3" ht="18.75" customHeight="1">
      <c r="A76" s="24" t="s">
        <v>187</v>
      </c>
      <c r="C76" s="24"/>
    </row>
  </sheetData>
  <mergeCells count="99">
    <mergeCell ref="C58:C59"/>
    <mergeCell ref="A58:B59"/>
    <mergeCell ref="A61:B61"/>
    <mergeCell ref="D61:E61"/>
    <mergeCell ref="F61:G61"/>
    <mergeCell ref="A60:B60"/>
    <mergeCell ref="D60:E60"/>
    <mergeCell ref="F60:G60"/>
    <mergeCell ref="A63:B63"/>
    <mergeCell ref="D63:E63"/>
    <mergeCell ref="F63:G63"/>
    <mergeCell ref="H63:I63"/>
    <mergeCell ref="J63:K63"/>
    <mergeCell ref="H61:I61"/>
    <mergeCell ref="J61:K61"/>
    <mergeCell ref="A62:B62"/>
    <mergeCell ref="D62:E62"/>
    <mergeCell ref="F62:G62"/>
    <mergeCell ref="H62:I62"/>
    <mergeCell ref="J62:K62"/>
    <mergeCell ref="H60:I60"/>
    <mergeCell ref="J60:K60"/>
    <mergeCell ref="D58:K58"/>
    <mergeCell ref="D59:E59"/>
    <mergeCell ref="F59:G59"/>
    <mergeCell ref="H59:I59"/>
    <mergeCell ref="J59:K59"/>
    <mergeCell ref="A47:D47"/>
    <mergeCell ref="E47:F47"/>
    <mergeCell ref="G47:H47"/>
    <mergeCell ref="I47:K47"/>
    <mergeCell ref="A48:D48"/>
    <mergeCell ref="E48:F48"/>
    <mergeCell ref="G48:H48"/>
    <mergeCell ref="I48:K48"/>
    <mergeCell ref="A45:D45"/>
    <mergeCell ref="E45:F45"/>
    <mergeCell ref="G45:H45"/>
    <mergeCell ref="I45:K45"/>
    <mergeCell ref="A46:D46"/>
    <mergeCell ref="E46:F46"/>
    <mergeCell ref="G46:H46"/>
    <mergeCell ref="I46:K46"/>
    <mergeCell ref="B33:K33"/>
    <mergeCell ref="A35:K35"/>
    <mergeCell ref="D36:G36"/>
    <mergeCell ref="A44:D44"/>
    <mergeCell ref="E44:F44"/>
    <mergeCell ref="G44:H44"/>
    <mergeCell ref="I44:K44"/>
    <mergeCell ref="B39:K40"/>
    <mergeCell ref="A27:B27"/>
    <mergeCell ref="D27:E27"/>
    <mergeCell ref="F27:G27"/>
    <mergeCell ref="H27:I27"/>
    <mergeCell ref="J27:K27"/>
    <mergeCell ref="A26:B26"/>
    <mergeCell ref="D26:E26"/>
    <mergeCell ref="F26:G26"/>
    <mergeCell ref="H26:I26"/>
    <mergeCell ref="J26:K26"/>
    <mergeCell ref="A25:B25"/>
    <mergeCell ref="D25:E25"/>
    <mergeCell ref="F25:G25"/>
    <mergeCell ref="H25:I25"/>
    <mergeCell ref="J25:K25"/>
    <mergeCell ref="A24:B24"/>
    <mergeCell ref="D24:E24"/>
    <mergeCell ref="F24:G24"/>
    <mergeCell ref="H24:I24"/>
    <mergeCell ref="J24:K24"/>
    <mergeCell ref="D23:E23"/>
    <mergeCell ref="F23:G23"/>
    <mergeCell ref="H23:I23"/>
    <mergeCell ref="J23:K23"/>
    <mergeCell ref="A22:B23"/>
    <mergeCell ref="A14:C14"/>
    <mergeCell ref="D14:H14"/>
    <mergeCell ref="I14:K14"/>
    <mergeCell ref="A17:K17"/>
    <mergeCell ref="D22:K22"/>
    <mergeCell ref="A12:C12"/>
    <mergeCell ref="D12:H12"/>
    <mergeCell ref="I12:K12"/>
    <mergeCell ref="A13:C13"/>
    <mergeCell ref="D13:H13"/>
    <mergeCell ref="I13:K13"/>
    <mergeCell ref="A9:C9"/>
    <mergeCell ref="A10:C10"/>
    <mergeCell ref="D10:H10"/>
    <mergeCell ref="I10:K10"/>
    <mergeCell ref="A11:C11"/>
    <mergeCell ref="D11:H11"/>
    <mergeCell ref="I11:K11"/>
    <mergeCell ref="A2:K2"/>
    <mergeCell ref="A3:K3"/>
    <mergeCell ref="A5:K5"/>
    <mergeCell ref="A6:K6"/>
    <mergeCell ref="A7:K7"/>
  </mergeCells>
  <phoneticPr fontId="30"/>
  <pageMargins left="0.67" right="0.28000000000000003" top="0.55000000000000004" bottom="0.47" header="0.24" footer="0.2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49</vt:i4>
      </vt:variant>
    </vt:vector>
  </HeadingPairs>
  <TitlesOfParts>
    <vt:vector size="56" baseType="lpstr">
      <vt:lpstr>履及その他Personal records</vt:lpstr>
      <vt:lpstr>Sheet1</vt:lpstr>
      <vt:lpstr>エクスポート</vt:lpstr>
      <vt:lpstr>check</vt:lpstr>
      <vt:lpstr>checklist</vt:lpstr>
      <vt:lpstr>pledge</vt:lpstr>
      <vt:lpstr>Guideline for Application</vt:lpstr>
      <vt:lpstr>checklist!Print_Area</vt:lpstr>
      <vt:lpstr>'Guideline for Application'!Print_Area</vt:lpstr>
      <vt:lpstr>pledge!Print_Area</vt:lpstr>
      <vt:lpstr>'履及その他Personal records'!Print_Area</vt:lpstr>
      <vt:lpstr>メールアドレス1</vt:lpstr>
      <vt:lpstr>過去の出入国回数</vt:lpstr>
      <vt:lpstr>過去の認定申請歴</vt:lpstr>
      <vt:lpstr>学校種別</vt:lpstr>
      <vt:lpstr>管理番号</vt:lpstr>
      <vt:lpstr>既習時間数</vt:lpstr>
      <vt:lpstr>既習時間数1</vt:lpstr>
      <vt:lpstr>経費支弁者TEL</vt:lpstr>
      <vt:lpstr>経費支弁者勤務先TEL</vt:lpstr>
      <vt:lpstr>経費支弁者氏名</vt:lpstr>
      <vt:lpstr>経費支弁者住所</vt:lpstr>
      <vt:lpstr>経費支弁者職業</vt:lpstr>
      <vt:lpstr>経費支弁者年収</vt:lpstr>
      <vt:lpstr>国籍</vt:lpstr>
      <vt:lpstr>最終学歴</vt:lpstr>
      <vt:lpstr>最終学歴その他</vt:lpstr>
      <vt:lpstr>最終学歴在籍状況</vt:lpstr>
      <vt:lpstr>氏名</vt:lpstr>
      <vt:lpstr>氏名英字</vt:lpstr>
      <vt:lpstr>手書き項目1</vt:lpstr>
      <vt:lpstr>手書き項目2</vt:lpstr>
      <vt:lpstr>手書き項目３</vt:lpstr>
      <vt:lpstr>手書き項目5</vt:lpstr>
      <vt:lpstr>修学年数</vt:lpstr>
      <vt:lpstr>出生地</vt:lpstr>
      <vt:lpstr>紹介機関</vt:lpstr>
      <vt:lpstr>申請回数</vt:lpstr>
      <vt:lpstr>生年月日</vt:lpstr>
      <vt:lpstr>卒業証書発行機関名称</vt:lpstr>
      <vt:lpstr>卒業又は卒業見込年月日</vt:lpstr>
      <vt:lpstr>直近の出入国出国日</vt:lpstr>
      <vt:lpstr>直近の出入国入国日</vt:lpstr>
      <vt:lpstr>日本語教育を受けた教育機関その他内容１</vt:lpstr>
      <vt:lpstr>日本語教育開始日</vt:lpstr>
      <vt:lpstr>日本語教育機関</vt:lpstr>
      <vt:lpstr>日本語教育終了日</vt:lpstr>
      <vt:lpstr>日本語能力１試験名</vt:lpstr>
      <vt:lpstr>日本語能力２級又は点数</vt:lpstr>
      <vt:lpstr>入国前職業</vt:lpstr>
      <vt:lpstr>不交付回数</vt:lpstr>
      <vt:lpstr>募集要項英語</vt:lpstr>
      <vt:lpstr>募集要項日本語</vt:lpstr>
      <vt:lpstr>本国の居住地</vt:lpstr>
      <vt:lpstr>旅券番号</vt:lpstr>
      <vt:lpstr>旅券有効期限</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ailc</dc:creator>
  <cp:lastModifiedBy>a</cp:lastModifiedBy>
  <cp:revision>1</cp:revision>
  <cp:lastPrinted>2024-08-16T16:13:32Z</cp:lastPrinted>
  <dcterms:created xsi:type="dcterms:W3CDTF">2008-01-17T07:12:07Z</dcterms:created>
  <dcterms:modified xsi:type="dcterms:W3CDTF">2024-08-16T23:44:12Z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